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7 佐藤（旧合併特例、一般事業等）\10　経営比較分析表（農集・漁集）\4　修正後\50　武豊町\"/>
    </mc:Choice>
  </mc:AlternateContent>
  <xr:revisionPtr revIDLastSave="0" documentId="13_ncr:1_{C016EF65-5D3E-4579-BF57-6D98CFC5EA38}" xr6:coauthVersionLast="36" xr6:coauthVersionMax="36" xr10:uidLastSave="{00000000-0000-0000-0000-000000000000}"/>
  <workbookProtection workbookAlgorithmName="SHA-512" workbookHashValue="qU3aZ+DfgmbLaoSyux9dz41XEO8NCddFxCeBnDRb0GfHmedwSfT1A4TIlbj4SjGvXFCBfMHJFcjyfqVxuMQc2Q==" workbookSaltValue="zBVXNBCLpmuS12D2fi+zFQ==" workbookSpinCount="100000" lockStructure="1"/>
  <bookViews>
    <workbookView xWindow="930" yWindow="0" windowWidth="19560" windowHeight="80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E86" i="4"/>
  <c r="AL10" i="4"/>
  <c r="P8" i="4"/>
  <c r="C10" i="5" l="1"/>
  <c r="D10" i="5"/>
  <c r="E10" i="5"/>
  <c r="B10" i="5"/>
</calcChain>
</file>

<file path=xl/sharedStrings.xml><?xml version="1.0" encoding="utf-8"?>
<sst xmlns="http://schemas.openxmlformats.org/spreadsheetml/2006/main" count="228" uniqueCount="116">
  <si>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</si>
  <si>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</si>
  <si>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</si>
  <si>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</si>
  <si>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</si>
  <si>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</si>
  <si>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</si>
  <si>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</si>
  <si>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</si>
  <si>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</si>
  <si>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</si>
  <si>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</si>
  <si>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</si>
  <si>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</si>
  <si>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</si>
  <si>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</si>
  <si>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</si>
  <si>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</si>
  <si>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</si>
  <si>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</si>
  <si>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</si>
  <si>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</si>
  <si>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</si>
  <si>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</si>
  <si>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</si>
  <si>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</si>
  <si>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</si>
  <si>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</si>
  <si>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</si>
  <si>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</si>
  <si>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</si>
  <si>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</si>
  <si>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</si>
  <si>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</si>
  <si>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</si>
  <si>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</si>
  <si>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</si>
  <si>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</si>
  <si>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</si>
  <si>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</si>
  <si>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</si>
  <si>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</si>
  <si>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</si>
  <si>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</si>
  <si>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</si>
  <si>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</si>
  <si>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</si>
  <si>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</si>
  <si>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</si>
  <si>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</si>
  <si>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</si>
  <si>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</si>
  <si>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</si>
  <si>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</si>
  <si>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</si>
  <si>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</si>
  <si>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</si>
  <si>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</si>
  <si>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</si>
  <si>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</si>
  <si>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</si>
  <si>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</si>
  <si>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</si>
  <si>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</si>
  <si>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</si>
  <si>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</si>
  <si>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</si>
  <si>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</si>
  <si>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</si>
  <si>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</si>
  <si>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</si>
  <si>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</si>
  <si>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</si>
  <si>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</si>
  <si>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</si>
  <si>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</si>
  <si>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</si>
  <si>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</si>
  <si>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</si>
  <si>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</si>
  <si>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</si>
  <si>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</si>
  <si>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</si>
  <si>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</si>
  <si>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</si>
  <si>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</si>
  <si>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</si>
  <si>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</si>
  <si>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</si>
  <si>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</si>
  <si>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</si>
  <si>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</si>
  <si>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</si>
  <si>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</si>
  <si>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</si>
  <si>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</si>
  <si>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</si>
  <si>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</si>
  <si>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</si>
  <si>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</si>
  <si>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武豊町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</si>
  <si>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</si>
  <si>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</si>
  <si>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</si>
  <si>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</si>
  <si>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</si>
  <si>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</si>
  <si>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</si>
  <si>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</si>
  <si>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</si>
  <si>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</si>
  <si>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</si>
  <si>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</si>
  <si>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両地区で面整備が完了しており、区域内人口・水洗化人口が減少傾向のため、今後水洗化率の上昇による、使用料収入の増加は見込めません。こうした中、2つの浄化センターの処理施設が、間もなく更新の時期を迎えます。その経済性から、処理施設を更新するよりも、浄化センターを廃止し、公共下水道へ接続する方が経営改善につながると考え、今後は最低限の維持管理を行いながら、令和2年4月より農業集落排水を公共下水道へ接続し、同年公共下水道の経営戦略策定も行う予定です。</t>
    <rPh sb="177" eb="179">
      <t>レイワ</t>
    </rPh>
    <phoneticPr fontId="4"/>
  </si>
  <si>
    <t>　市原地区は平成8年、原田地区は平成10年から12年にかけて順次供用開始しました。下水道管渠は、耐用年数が50年のため、現在老朽化している管渠はありません。今後は管渠の調査を行い、補修が必要な場合は随時更新工事を行っていきます。</t>
    <phoneticPr fontId="4"/>
  </si>
  <si>
    <t xml:space="preserve">　武豊町には2つの農業集落排水地区があり、市原地区は平成8年、原田地区は平成10年から12年にかけて順次供用開始されました。現在は、新規の工事は行っておらず、これまでに借り入れた地方債の償還と、適正な維持管理を行っています。
　現在の経営状況について、①収益的収支比率が平成27年度に約100％となり、大きく数値が上がっています。しかし、これは一般会計繰入金の増加によるもので、⑤経費回収率は40％程度であり、依然として汚水処理に係る経費が使用料以外の収入により賄われていることが分かります。近年では、平成24年以降区域内人口・水洗化人口が減少傾向であり、それに伴い有収水量の増加も見込めないため、④企業債残高対事業規模比率や、⑥汚水処理原価、⑧水洗化率の数値の大幅な改善は見込めません。経営の健全化に向けて、令和2年4月の公共下水道への接続までは、維持管理費や修繕費等の費用をおさえるなどの経営努力が必要となります。
</t>
    <rPh sb="199" eb="201">
      <t>テイド</t>
    </rPh>
    <rPh sb="355" eb="357">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</si>
</sst>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05-4082-AFC5-1A0E441537F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5905-4082-AFC5-1A0E441537F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66.430000000000007</c:v>
                </c:pt>
                <c:pt idx="1">
                  <c:v>99.33</c:v>
                </c:pt>
                <c:pt idx="2">
                  <c:v>98.9</c:v>
                </c:pt>
                <c:pt idx="3">
                  <c:v>98.88</c:v>
                </c:pt>
                <c:pt idx="4">
                  <c:v>99.21</c:v>
                </c:pt>
              </c:numCache>
            </c:numRef>
          </c:val>
          <c:extLst>
            <c:ext xmlns:c16="http://schemas.microsoft.com/office/drawing/2014/chart" uri="{C3380CC4-5D6E-409C-BE32-E72D297353CC}">
              <c16:uniqueId val="{00000000-252B-4F57-ADB5-9B376EC0061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2B-4F57-ADB5-9B376EC0061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28-490C-8B8E-1EA1A99D026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28-490C-8B8E-1EA1A99D026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F6-4A65-B5EA-0BDE4EE4665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F6-4A65-B5EA-0BDE4EE4665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7D-4614-A6BB-71A1A6682A0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7D-4614-A6BB-71A1A6682A0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3C-45B0-8039-A432FE23882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3C-45B0-8039-A432FE23882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76.19</c:v>
                </c:pt>
                <c:pt idx="1">
                  <c:v>34.97</c:v>
                </c:pt>
                <c:pt idx="2">
                  <c:v>32.85</c:v>
                </c:pt>
                <c:pt idx="3">
                  <c:v>29.57</c:v>
                </c:pt>
                <c:pt idx="4">
                  <c:v>26.81</c:v>
                </c:pt>
              </c:numCache>
            </c:numRef>
          </c:val>
          <c:extLst>
            <c:ext xmlns:c16="http://schemas.microsoft.com/office/drawing/2014/chart" uri="{C3380CC4-5D6E-409C-BE32-E72D297353CC}">
              <c16:uniqueId val="{00000000-16CB-433C-80D5-450B9D18AD7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16CB-433C-80D5-450B9D18AD7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36.61</c:v>
                </c:pt>
                <c:pt idx="1">
                  <c:v>35.74</c:v>
                </c:pt>
                <c:pt idx="2">
                  <c:v>40</c:v>
                </c:pt>
                <c:pt idx="3">
                  <c:v>40.33</c:v>
                </c:pt>
                <c:pt idx="4">
                  <c:v>39.1</c:v>
                </c:pt>
              </c:numCache>
            </c:numRef>
          </c:val>
          <c:extLst>
            <c:ext xmlns:c16="http://schemas.microsoft.com/office/drawing/2014/chart" uri="{C3380CC4-5D6E-409C-BE32-E72D297353CC}">
              <c16:uniqueId val="{00000000-4E0D-40FE-858C-52E1A3D60C7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4E0D-40FE-858C-52E1A3D60C7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346.1</c:v>
                </c:pt>
                <c:pt idx="1">
                  <c:v>362.82</c:v>
                </c:pt>
                <c:pt idx="2">
                  <c:v>319.83999999999997</c:v>
                </c:pt>
                <c:pt idx="3">
                  <c:v>317.55</c:v>
                </c:pt>
                <c:pt idx="4">
                  <c:v>323.62</c:v>
                </c:pt>
              </c:numCache>
            </c:numRef>
          </c:val>
          <c:extLst>
            <c:ext xmlns:c16="http://schemas.microsoft.com/office/drawing/2014/chart" uri="{C3380CC4-5D6E-409C-BE32-E72D297353CC}">
              <c16:uniqueId val="{00000000-CE51-4B33-94A6-636383992ED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CE51-4B33-94A6-636383992ED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49.11</c:v>
                </c:pt>
                <c:pt idx="1">
                  <c:v>51.37</c:v>
                </c:pt>
                <c:pt idx="2">
                  <c:v>51.37</c:v>
                </c:pt>
                <c:pt idx="3">
                  <c:v>51.37</c:v>
                </c:pt>
                <c:pt idx="4">
                  <c:v>52.99</c:v>
                </c:pt>
              </c:numCache>
            </c:numRef>
          </c:val>
          <c:extLst>
            <c:ext xmlns:c16="http://schemas.microsoft.com/office/drawing/2014/chart" uri="{C3380CC4-5D6E-409C-BE32-E72D297353CC}">
              <c16:uniqueId val="{00000000-A9C8-493C-8B66-307011B6130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A9C8-493C-8B66-307011B6130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90.22</c:v>
                </c:pt>
                <c:pt idx="1">
                  <c:v>91.15</c:v>
                </c:pt>
                <c:pt idx="2">
                  <c:v>91.11</c:v>
                </c:pt>
                <c:pt idx="3">
                  <c:v>91.07</c:v>
                </c:pt>
                <c:pt idx="4">
                  <c:v>91.12</c:v>
                </c:pt>
              </c:numCache>
            </c:numRef>
          </c:val>
          <c:extLst>
            <c:ext xmlns:c16="http://schemas.microsoft.com/office/drawing/2014/chart" uri="{C3380CC4-5D6E-409C-BE32-E72D297353CC}">
              <c16:uniqueId val="{00000000-C81C-48FF-907E-75AF4EC40F3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C81C-48FF-907E-75AF4EC40F3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武豊町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43530</v>
      </c>
      <c r="AM8" s="68"/>
      <c r="AN8" s="68"/>
      <c r="AO8" s="68"/>
      <c r="AP8" s="68"/>
      <c r="AQ8" s="68"/>
      <c r="AR8" s="68"/>
      <c r="AS8" s="68"/>
      <c r="AT8" s="67">
        <f>データ!T6</f>
        <v>26.38</v>
      </c>
      <c r="AU8" s="67"/>
      <c r="AV8" s="67"/>
      <c r="AW8" s="67"/>
      <c r="AX8" s="67"/>
      <c r="AY8" s="67"/>
      <c r="AZ8" s="67"/>
      <c r="BA8" s="67"/>
      <c r="BB8" s="67">
        <f>データ!U6</f>
        <v>1650.11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2.09</v>
      </c>
      <c r="Q10" s="67"/>
      <c r="R10" s="67"/>
      <c r="S10" s="67"/>
      <c r="T10" s="67"/>
      <c r="U10" s="67"/>
      <c r="V10" s="67"/>
      <c r="W10" s="67">
        <f>データ!Q6</f>
        <v>75.47</v>
      </c>
      <c r="X10" s="67"/>
      <c r="Y10" s="67"/>
      <c r="Z10" s="67"/>
      <c r="AA10" s="67"/>
      <c r="AB10" s="67"/>
      <c r="AC10" s="67"/>
      <c r="AD10" s="68">
        <f>データ!R6</f>
        <v>1836</v>
      </c>
      <c r="AE10" s="68"/>
      <c r="AF10" s="68"/>
      <c r="AG10" s="68"/>
      <c r="AH10" s="68"/>
      <c r="AI10" s="68"/>
      <c r="AJ10" s="68"/>
      <c r="AK10" s="2"/>
      <c r="AL10" s="68">
        <f>データ!V6</f>
        <v>912</v>
      </c>
      <c r="AM10" s="68"/>
      <c r="AN10" s="68"/>
      <c r="AO10" s="68"/>
      <c r="AP10" s="68"/>
      <c r="AQ10" s="68"/>
      <c r="AR10" s="68"/>
      <c r="AS10" s="68"/>
      <c r="AT10" s="67">
        <f>データ!W6</f>
        <v>1.19</v>
      </c>
      <c r="AU10" s="67"/>
      <c r="AV10" s="67"/>
      <c r="AW10" s="67"/>
      <c r="AX10" s="67"/>
      <c r="AY10" s="67"/>
      <c r="AZ10" s="67"/>
      <c r="BA10" s="67"/>
      <c r="BB10" s="67">
        <f>データ!X6</f>
        <v>766.39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115</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114</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45</v>
      </c>
      <c r="N86" s="26" t="s">
        <v>46</v>
      </c>
      <c r="O86" s="26" t="str">
        <f>データ!EO6</f>
        <v>【0.02】</v>
      </c>
    </row>
  </sheetData>
  <sheetProtection algorithmName="SHA-512" hashValue="BQ4R3LnFEkFs5/o7/BztyWCzuut6erzRZQbaYTXpD8YflVnZUD+Mq4YaF+3gyKaJfg7JVoFlFpZYD0nRxmgB1w==" saltValue="KHMYhQw/shoYqMkc0sgE2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49</v>
      </c>
      <c r="B3" s="29" t="s">
        <v>50</v>
      </c>
      <c r="C3" s="29" t="s">
        <v>51</v>
      </c>
      <c r="D3" s="29" t="s">
        <v>52</v>
      </c>
      <c r="E3" s="29" t="s">
        <v>53</v>
      </c>
      <c r="F3" s="29" t="s">
        <v>54</v>
      </c>
      <c r="G3" s="29" t="s">
        <v>55</v>
      </c>
      <c r="H3" s="76" t="s">
        <v>56</v>
      </c>
      <c r="I3" s="77"/>
      <c r="J3" s="77"/>
      <c r="K3" s="77"/>
      <c r="L3" s="77"/>
      <c r="M3" s="77"/>
      <c r="N3" s="77"/>
      <c r="O3" s="77"/>
      <c r="P3" s="77"/>
      <c r="Q3" s="77"/>
      <c r="R3" s="77"/>
      <c r="S3" s="77"/>
      <c r="T3" s="77"/>
      <c r="U3" s="77"/>
      <c r="V3" s="77"/>
      <c r="W3" s="77"/>
      <c r="X3" s="78"/>
      <c r="Y3" s="82" t="s">
        <v>57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59</v>
      </c>
      <c r="B4" s="30"/>
      <c r="C4" s="30"/>
      <c r="D4" s="30"/>
      <c r="E4" s="30"/>
      <c r="F4" s="30"/>
      <c r="G4" s="30"/>
      <c r="H4" s="79"/>
      <c r="I4" s="80"/>
      <c r="J4" s="80"/>
      <c r="K4" s="80"/>
      <c r="L4" s="80"/>
      <c r="M4" s="80"/>
      <c r="N4" s="80"/>
      <c r="O4" s="80"/>
      <c r="P4" s="80"/>
      <c r="Q4" s="80"/>
      <c r="R4" s="80"/>
      <c r="S4" s="80"/>
      <c r="T4" s="80"/>
      <c r="U4" s="80"/>
      <c r="V4" s="80"/>
      <c r="W4" s="80"/>
      <c r="X4" s="81"/>
      <c r="Y4" s="75" t="s">
        <v>60</v>
      </c>
      <c r="Z4" s="75"/>
      <c r="AA4" s="75"/>
      <c r="AB4" s="75"/>
      <c r="AC4" s="75"/>
      <c r="AD4" s="75"/>
      <c r="AE4" s="75"/>
      <c r="AF4" s="75"/>
      <c r="AG4" s="75"/>
      <c r="AH4" s="75"/>
      <c r="AI4" s="75"/>
      <c r="AJ4" s="75" t="s">
        <v>61</v>
      </c>
      <c r="AK4" s="75"/>
      <c r="AL4" s="75"/>
      <c r="AM4" s="75"/>
      <c r="AN4" s="75"/>
      <c r="AO4" s="75"/>
      <c r="AP4" s="75"/>
      <c r="AQ4" s="75"/>
      <c r="AR4" s="75"/>
      <c r="AS4" s="75"/>
      <c r="AT4" s="75"/>
      <c r="AU4" s="75" t="s">
        <v>62</v>
      </c>
      <c r="AV4" s="75"/>
      <c r="AW4" s="75"/>
      <c r="AX4" s="75"/>
      <c r="AY4" s="75"/>
      <c r="AZ4" s="75"/>
      <c r="BA4" s="75"/>
      <c r="BB4" s="75"/>
      <c r="BC4" s="75"/>
      <c r="BD4" s="75"/>
      <c r="BE4" s="75"/>
      <c r="BF4" s="75" t="s">
        <v>63</v>
      </c>
      <c r="BG4" s="75"/>
      <c r="BH4" s="75"/>
      <c r="BI4" s="75"/>
      <c r="BJ4" s="75"/>
      <c r="BK4" s="75"/>
      <c r="BL4" s="75"/>
      <c r="BM4" s="75"/>
      <c r="BN4" s="75"/>
      <c r="BO4" s="75"/>
      <c r="BP4" s="75"/>
      <c r="BQ4" s="75" t="s">
        <v>64</v>
      </c>
      <c r="BR4" s="75"/>
      <c r="BS4" s="75"/>
      <c r="BT4" s="75"/>
      <c r="BU4" s="75"/>
      <c r="BV4" s="75"/>
      <c r="BW4" s="75"/>
      <c r="BX4" s="75"/>
      <c r="BY4" s="75"/>
      <c r="BZ4" s="75"/>
      <c r="CA4" s="75"/>
      <c r="CB4" s="75" t="s">
        <v>65</v>
      </c>
      <c r="CC4" s="75"/>
      <c r="CD4" s="75"/>
      <c r="CE4" s="75"/>
      <c r="CF4" s="75"/>
      <c r="CG4" s="75"/>
      <c r="CH4" s="75"/>
      <c r="CI4" s="75"/>
      <c r="CJ4" s="75"/>
      <c r="CK4" s="75"/>
      <c r="CL4" s="75"/>
      <c r="CM4" s="75" t="s">
        <v>66</v>
      </c>
      <c r="CN4" s="75"/>
      <c r="CO4" s="75"/>
      <c r="CP4" s="75"/>
      <c r="CQ4" s="75"/>
      <c r="CR4" s="75"/>
      <c r="CS4" s="75"/>
      <c r="CT4" s="75"/>
      <c r="CU4" s="75"/>
      <c r="CV4" s="75"/>
      <c r="CW4" s="75"/>
      <c r="CX4" s="75" t="s">
        <v>67</v>
      </c>
      <c r="CY4" s="75"/>
      <c r="CZ4" s="75"/>
      <c r="DA4" s="75"/>
      <c r="DB4" s="75"/>
      <c r="DC4" s="75"/>
      <c r="DD4" s="75"/>
      <c r="DE4" s="75"/>
      <c r="DF4" s="75"/>
      <c r="DG4" s="75"/>
      <c r="DH4" s="75"/>
      <c r="DI4" s="75" t="s">
        <v>68</v>
      </c>
      <c r="DJ4" s="75"/>
      <c r="DK4" s="75"/>
      <c r="DL4" s="75"/>
      <c r="DM4" s="75"/>
      <c r="DN4" s="75"/>
      <c r="DO4" s="75"/>
      <c r="DP4" s="75"/>
      <c r="DQ4" s="75"/>
      <c r="DR4" s="75"/>
      <c r="DS4" s="75"/>
      <c r="DT4" s="75" t="s">
        <v>69</v>
      </c>
      <c r="DU4" s="75"/>
      <c r="DV4" s="75"/>
      <c r="DW4" s="75"/>
      <c r="DX4" s="75"/>
      <c r="DY4" s="75"/>
      <c r="DZ4" s="75"/>
      <c r="EA4" s="75"/>
      <c r="EB4" s="75"/>
      <c r="EC4" s="75"/>
      <c r="ED4" s="75"/>
      <c r="EE4" s="75" t="s">
        <v>70</v>
      </c>
      <c r="EF4" s="75"/>
      <c r="EG4" s="75"/>
      <c r="EH4" s="75"/>
      <c r="EI4" s="75"/>
      <c r="EJ4" s="75"/>
      <c r="EK4" s="75"/>
      <c r="EL4" s="75"/>
      <c r="EM4" s="75"/>
      <c r="EN4" s="75"/>
      <c r="EO4" s="75"/>
    </row>
    <row r="5" spans="1:145" x14ac:dyDescent="0.15">
      <c r="A5" s="28" t="s">
        <v>71</v>
      </c>
      <c r="B5" s="31"/>
      <c r="C5" s="31"/>
      <c r="D5" s="31"/>
      <c r="E5" s="31"/>
      <c r="F5" s="31"/>
      <c r="G5" s="31"/>
      <c r="H5" s="32" t="s">
        <v>72</v>
      </c>
      <c r="I5" s="32" t="s">
        <v>73</v>
      </c>
      <c r="J5" s="32" t="s">
        <v>74</v>
      </c>
      <c r="K5" s="32" t="s">
        <v>75</v>
      </c>
      <c r="L5" s="32" t="s">
        <v>76</v>
      </c>
      <c r="M5" s="32" t="s">
        <v>5</v>
      </c>
      <c r="N5" s="32" t="s">
        <v>77</v>
      </c>
      <c r="O5" s="32" t="s">
        <v>78</v>
      </c>
      <c r="P5" s="32" t="s">
        <v>79</v>
      </c>
      <c r="Q5" s="32" t="s">
        <v>80</v>
      </c>
      <c r="R5" s="32" t="s">
        <v>81</v>
      </c>
      <c r="S5" s="32" t="s">
        <v>82</v>
      </c>
      <c r="T5" s="32" t="s">
        <v>83</v>
      </c>
      <c r="U5" s="32" t="s">
        <v>84</v>
      </c>
      <c r="V5" s="32" t="s">
        <v>85</v>
      </c>
      <c r="W5" s="32" t="s">
        <v>86</v>
      </c>
      <c r="X5" s="32" t="s">
        <v>87</v>
      </c>
      <c r="Y5" s="32" t="s">
        <v>88</v>
      </c>
      <c r="Z5" s="32" t="s">
        <v>89</v>
      </c>
      <c r="AA5" s="32" t="s">
        <v>90</v>
      </c>
      <c r="AB5" s="32" t="s">
        <v>91</v>
      </c>
      <c r="AC5" s="32" t="s">
        <v>92</v>
      </c>
      <c r="AD5" s="32" t="s">
        <v>93</v>
      </c>
      <c r="AE5" s="32" t="s">
        <v>94</v>
      </c>
      <c r="AF5" s="32" t="s">
        <v>95</v>
      </c>
      <c r="AG5" s="32" t="s">
        <v>96</v>
      </c>
      <c r="AH5" s="32" t="s">
        <v>97</v>
      </c>
      <c r="AI5" s="32" t="s">
        <v>31</v>
      </c>
      <c r="AJ5" s="32" t="s">
        <v>88</v>
      </c>
      <c r="AK5" s="32" t="s">
        <v>89</v>
      </c>
      <c r="AL5" s="32" t="s">
        <v>90</v>
      </c>
      <c r="AM5" s="32" t="s">
        <v>91</v>
      </c>
      <c r="AN5" s="32" t="s">
        <v>92</v>
      </c>
      <c r="AO5" s="32" t="s">
        <v>93</v>
      </c>
      <c r="AP5" s="32" t="s">
        <v>94</v>
      </c>
      <c r="AQ5" s="32" t="s">
        <v>95</v>
      </c>
      <c r="AR5" s="32" t="s">
        <v>96</v>
      </c>
      <c r="AS5" s="32" t="s">
        <v>97</v>
      </c>
      <c r="AT5" s="32" t="s">
        <v>98</v>
      </c>
      <c r="AU5" s="32" t="s">
        <v>88</v>
      </c>
      <c r="AV5" s="32" t="s">
        <v>89</v>
      </c>
      <c r="AW5" s="32" t="s">
        <v>90</v>
      </c>
      <c r="AX5" s="32" t="s">
        <v>91</v>
      </c>
      <c r="AY5" s="32" t="s">
        <v>92</v>
      </c>
      <c r="AZ5" s="32" t="s">
        <v>93</v>
      </c>
      <c r="BA5" s="32" t="s">
        <v>94</v>
      </c>
      <c r="BB5" s="32" t="s">
        <v>95</v>
      </c>
      <c r="BC5" s="32" t="s">
        <v>96</v>
      </c>
      <c r="BD5" s="32" t="s">
        <v>97</v>
      </c>
      <c r="BE5" s="32" t="s">
        <v>98</v>
      </c>
      <c r="BF5" s="32" t="s">
        <v>88</v>
      </c>
      <c r="BG5" s="32" t="s">
        <v>89</v>
      </c>
      <c r="BH5" s="32" t="s">
        <v>90</v>
      </c>
      <c r="BI5" s="32" t="s">
        <v>91</v>
      </c>
      <c r="BJ5" s="32" t="s">
        <v>92</v>
      </c>
      <c r="BK5" s="32" t="s">
        <v>93</v>
      </c>
      <c r="BL5" s="32" t="s">
        <v>94</v>
      </c>
      <c r="BM5" s="32" t="s">
        <v>95</v>
      </c>
      <c r="BN5" s="32" t="s">
        <v>96</v>
      </c>
      <c r="BO5" s="32" t="s">
        <v>97</v>
      </c>
      <c r="BP5" s="32" t="s">
        <v>98</v>
      </c>
      <c r="BQ5" s="32" t="s">
        <v>88</v>
      </c>
      <c r="BR5" s="32" t="s">
        <v>89</v>
      </c>
      <c r="BS5" s="32" t="s">
        <v>90</v>
      </c>
      <c r="BT5" s="32" t="s">
        <v>91</v>
      </c>
      <c r="BU5" s="32" t="s">
        <v>92</v>
      </c>
      <c r="BV5" s="32" t="s">
        <v>93</v>
      </c>
      <c r="BW5" s="32" t="s">
        <v>94</v>
      </c>
      <c r="BX5" s="32" t="s">
        <v>95</v>
      </c>
      <c r="BY5" s="32" t="s">
        <v>96</v>
      </c>
      <c r="BZ5" s="32" t="s">
        <v>97</v>
      </c>
      <c r="CA5" s="32" t="s">
        <v>98</v>
      </c>
      <c r="CB5" s="32" t="s">
        <v>88</v>
      </c>
      <c r="CC5" s="32" t="s">
        <v>89</v>
      </c>
      <c r="CD5" s="32" t="s">
        <v>90</v>
      </c>
      <c r="CE5" s="32" t="s">
        <v>91</v>
      </c>
      <c r="CF5" s="32" t="s">
        <v>92</v>
      </c>
      <c r="CG5" s="32" t="s">
        <v>93</v>
      </c>
      <c r="CH5" s="32" t="s">
        <v>94</v>
      </c>
      <c r="CI5" s="32" t="s">
        <v>95</v>
      </c>
      <c r="CJ5" s="32" t="s">
        <v>96</v>
      </c>
      <c r="CK5" s="32" t="s">
        <v>97</v>
      </c>
      <c r="CL5" s="32" t="s">
        <v>98</v>
      </c>
      <c r="CM5" s="32" t="s">
        <v>88</v>
      </c>
      <c r="CN5" s="32" t="s">
        <v>89</v>
      </c>
      <c r="CO5" s="32" t="s">
        <v>90</v>
      </c>
      <c r="CP5" s="32" t="s">
        <v>91</v>
      </c>
      <c r="CQ5" s="32" t="s">
        <v>92</v>
      </c>
      <c r="CR5" s="32" t="s">
        <v>93</v>
      </c>
      <c r="CS5" s="32" t="s">
        <v>94</v>
      </c>
      <c r="CT5" s="32" t="s">
        <v>95</v>
      </c>
      <c r="CU5" s="32" t="s">
        <v>96</v>
      </c>
      <c r="CV5" s="32" t="s">
        <v>97</v>
      </c>
      <c r="CW5" s="32" t="s">
        <v>98</v>
      </c>
      <c r="CX5" s="32" t="s">
        <v>88</v>
      </c>
      <c r="CY5" s="32" t="s">
        <v>89</v>
      </c>
      <c r="CZ5" s="32" t="s">
        <v>90</v>
      </c>
      <c r="DA5" s="32" t="s">
        <v>91</v>
      </c>
      <c r="DB5" s="32" t="s">
        <v>92</v>
      </c>
      <c r="DC5" s="32" t="s">
        <v>93</v>
      </c>
      <c r="DD5" s="32" t="s">
        <v>94</v>
      </c>
      <c r="DE5" s="32" t="s">
        <v>95</v>
      </c>
      <c r="DF5" s="32" t="s">
        <v>96</v>
      </c>
      <c r="DG5" s="32" t="s">
        <v>97</v>
      </c>
      <c r="DH5" s="32" t="s">
        <v>98</v>
      </c>
      <c r="DI5" s="32" t="s">
        <v>88</v>
      </c>
      <c r="DJ5" s="32" t="s">
        <v>89</v>
      </c>
      <c r="DK5" s="32" t="s">
        <v>90</v>
      </c>
      <c r="DL5" s="32" t="s">
        <v>91</v>
      </c>
      <c r="DM5" s="32" t="s">
        <v>92</v>
      </c>
      <c r="DN5" s="32" t="s">
        <v>93</v>
      </c>
      <c r="DO5" s="32" t="s">
        <v>94</v>
      </c>
      <c r="DP5" s="32" t="s">
        <v>95</v>
      </c>
      <c r="DQ5" s="32" t="s">
        <v>96</v>
      </c>
      <c r="DR5" s="32" t="s">
        <v>97</v>
      </c>
      <c r="DS5" s="32" t="s">
        <v>98</v>
      </c>
      <c r="DT5" s="32" t="s">
        <v>88</v>
      </c>
      <c r="DU5" s="32" t="s">
        <v>89</v>
      </c>
      <c r="DV5" s="32" t="s">
        <v>90</v>
      </c>
      <c r="DW5" s="32" t="s">
        <v>91</v>
      </c>
      <c r="DX5" s="32" t="s">
        <v>92</v>
      </c>
      <c r="DY5" s="32" t="s">
        <v>93</v>
      </c>
      <c r="DZ5" s="32" t="s">
        <v>94</v>
      </c>
      <c r="EA5" s="32" t="s">
        <v>95</v>
      </c>
      <c r="EB5" s="32" t="s">
        <v>96</v>
      </c>
      <c r="EC5" s="32" t="s">
        <v>97</v>
      </c>
      <c r="ED5" s="32" t="s">
        <v>98</v>
      </c>
      <c r="EE5" s="32" t="s">
        <v>88</v>
      </c>
      <c r="EF5" s="32" t="s">
        <v>89</v>
      </c>
      <c r="EG5" s="32" t="s">
        <v>90</v>
      </c>
      <c r="EH5" s="32" t="s">
        <v>91</v>
      </c>
      <c r="EI5" s="32" t="s">
        <v>92</v>
      </c>
      <c r="EJ5" s="32" t="s">
        <v>93</v>
      </c>
      <c r="EK5" s="32" t="s">
        <v>94</v>
      </c>
      <c r="EL5" s="32" t="s">
        <v>95</v>
      </c>
      <c r="EM5" s="32" t="s">
        <v>96</v>
      </c>
      <c r="EN5" s="32" t="s">
        <v>97</v>
      </c>
      <c r="EO5" s="32" t="s">
        <v>98</v>
      </c>
    </row>
    <row r="6" spans="1:145" s="36" customFormat="1" x14ac:dyDescent="0.15">
      <c r="A6" s="28" t="s">
        <v>99</v>
      </c>
      <c r="B6" s="33">
        <f>B7</f>
        <v>2018</v>
      </c>
      <c r="C6" s="33">
        <f t="shared" ref="C6:X6" si="3">C7</f>
        <v>234478</v>
      </c>
      <c r="D6" s="33">
        <f t="shared" si="3"/>
        <v>47</v>
      </c>
      <c r="E6" s="33">
        <f t="shared" si="3"/>
        <v>17</v>
      </c>
      <c r="F6" s="33">
        <f t="shared" si="3"/>
        <v>5</v>
      </c>
      <c r="G6" s="33">
        <f t="shared" si="3"/>
        <v>0</v>
      </c>
      <c r="H6" s="33" t="str">
        <f t="shared" si="3"/>
        <v>愛知県　武豊町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2.09</v>
      </c>
      <c r="Q6" s="34">
        <f t="shared" si="3"/>
        <v>75.47</v>
      </c>
      <c r="R6" s="34">
        <f t="shared" si="3"/>
        <v>1836</v>
      </c>
      <c r="S6" s="34">
        <f t="shared" si="3"/>
        <v>43530</v>
      </c>
      <c r="T6" s="34">
        <f t="shared" si="3"/>
        <v>26.38</v>
      </c>
      <c r="U6" s="34">
        <f t="shared" si="3"/>
        <v>1650.11</v>
      </c>
      <c r="V6" s="34">
        <f t="shared" si="3"/>
        <v>912</v>
      </c>
      <c r="W6" s="34">
        <f t="shared" si="3"/>
        <v>1.19</v>
      </c>
      <c r="X6" s="34">
        <f t="shared" si="3"/>
        <v>766.39</v>
      </c>
      <c r="Y6" s="35">
        <f>IF(Y7="",NA(),Y7)</f>
        <v>66.430000000000007</v>
      </c>
      <c r="Z6" s="35">
        <f t="shared" ref="Z6:AH6" si="4">IF(Z7="",NA(),Z7)</f>
        <v>99.33</v>
      </c>
      <c r="AA6" s="35">
        <f t="shared" si="4"/>
        <v>98.9</v>
      </c>
      <c r="AB6" s="35">
        <f t="shared" si="4"/>
        <v>98.88</v>
      </c>
      <c r="AC6" s="35">
        <f t="shared" si="4"/>
        <v>99.21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76.19</v>
      </c>
      <c r="BG6" s="35">
        <f t="shared" ref="BG6:BO6" si="7">IF(BG7="",NA(),BG7)</f>
        <v>34.97</v>
      </c>
      <c r="BH6" s="35">
        <f t="shared" si="7"/>
        <v>32.85</v>
      </c>
      <c r="BI6" s="35">
        <f t="shared" si="7"/>
        <v>29.57</v>
      </c>
      <c r="BJ6" s="35">
        <f t="shared" si="7"/>
        <v>26.81</v>
      </c>
      <c r="BK6" s="35">
        <f t="shared" si="7"/>
        <v>1044.8</v>
      </c>
      <c r="BL6" s="35">
        <f t="shared" si="7"/>
        <v>1081.8</v>
      </c>
      <c r="BM6" s="35">
        <f t="shared" si="7"/>
        <v>974.93</v>
      </c>
      <c r="BN6" s="35">
        <f t="shared" si="7"/>
        <v>855.8</v>
      </c>
      <c r="BO6" s="35">
        <f t="shared" si="7"/>
        <v>789.46</v>
      </c>
      <c r="BP6" s="34" t="str">
        <f>IF(BP7="","",IF(BP7="-","【-】","【"&amp;SUBSTITUTE(TEXT(BP7,"#,##0.00"),"-","△")&amp;"】"))</f>
        <v>【747.76】</v>
      </c>
      <c r="BQ6" s="35">
        <f>IF(BQ7="",NA(),BQ7)</f>
        <v>36.61</v>
      </c>
      <c r="BR6" s="35">
        <f t="shared" ref="BR6:BZ6" si="8">IF(BR7="",NA(),BR7)</f>
        <v>35.74</v>
      </c>
      <c r="BS6" s="35">
        <f t="shared" si="8"/>
        <v>40</v>
      </c>
      <c r="BT6" s="35">
        <f t="shared" si="8"/>
        <v>40.33</v>
      </c>
      <c r="BU6" s="35">
        <f t="shared" si="8"/>
        <v>39.1</v>
      </c>
      <c r="BV6" s="35">
        <f t="shared" si="8"/>
        <v>50.82</v>
      </c>
      <c r="BW6" s="35">
        <f t="shared" si="8"/>
        <v>52.19</v>
      </c>
      <c r="BX6" s="35">
        <f t="shared" si="8"/>
        <v>55.32</v>
      </c>
      <c r="BY6" s="35">
        <f t="shared" si="8"/>
        <v>59.8</v>
      </c>
      <c r="BZ6" s="35">
        <f t="shared" si="8"/>
        <v>57.77</v>
      </c>
      <c r="CA6" s="34" t="str">
        <f>IF(CA7="","",IF(CA7="-","【-】","【"&amp;SUBSTITUTE(TEXT(CA7,"#,##0.00"),"-","△")&amp;"】"))</f>
        <v>【59.51】</v>
      </c>
      <c r="CB6" s="35">
        <f>IF(CB7="",NA(),CB7)</f>
        <v>346.1</v>
      </c>
      <c r="CC6" s="35">
        <f t="shared" ref="CC6:CK6" si="9">IF(CC7="",NA(),CC7)</f>
        <v>362.82</v>
      </c>
      <c r="CD6" s="35">
        <f t="shared" si="9"/>
        <v>319.83999999999997</v>
      </c>
      <c r="CE6" s="35">
        <f t="shared" si="9"/>
        <v>317.55</v>
      </c>
      <c r="CF6" s="35">
        <f t="shared" si="9"/>
        <v>323.62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49.11</v>
      </c>
      <c r="CN6" s="35">
        <f t="shared" ref="CN6:CV6" si="10">IF(CN7="",NA(),CN7)</f>
        <v>51.37</v>
      </c>
      <c r="CO6" s="35">
        <f t="shared" si="10"/>
        <v>51.37</v>
      </c>
      <c r="CP6" s="35">
        <f t="shared" si="10"/>
        <v>51.37</v>
      </c>
      <c r="CQ6" s="35">
        <f t="shared" si="10"/>
        <v>52.99</v>
      </c>
      <c r="CR6" s="35">
        <f t="shared" si="10"/>
        <v>53.24</v>
      </c>
      <c r="CS6" s="35">
        <f t="shared" si="10"/>
        <v>52.31</v>
      </c>
      <c r="CT6" s="35">
        <f t="shared" si="10"/>
        <v>60.65</v>
      </c>
      <c r="CU6" s="35">
        <f t="shared" si="10"/>
        <v>51.75</v>
      </c>
      <c r="CV6" s="35">
        <f t="shared" si="10"/>
        <v>50.68</v>
      </c>
      <c r="CW6" s="34" t="str">
        <f>IF(CW7="","",IF(CW7="-","【-】","【"&amp;SUBSTITUTE(TEXT(CW7,"#,##0.00"),"-","△")&amp;"】"))</f>
        <v>【52.23】</v>
      </c>
      <c r="CX6" s="35">
        <f>IF(CX7="",NA(),CX7)</f>
        <v>90.22</v>
      </c>
      <c r="CY6" s="35">
        <f t="shared" ref="CY6:DG6" si="11">IF(CY7="",NA(),CY7)</f>
        <v>91.15</v>
      </c>
      <c r="CZ6" s="35">
        <f t="shared" si="11"/>
        <v>91.11</v>
      </c>
      <c r="DA6" s="35">
        <f t="shared" si="11"/>
        <v>91.07</v>
      </c>
      <c r="DB6" s="35">
        <f t="shared" si="11"/>
        <v>91.12</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234478</v>
      </c>
      <c r="D7" s="37">
        <v>47</v>
      </c>
      <c r="E7" s="37">
        <v>17</v>
      </c>
      <c r="F7" s="37">
        <v>5</v>
      </c>
      <c r="G7" s="37">
        <v>0</v>
      </c>
      <c r="H7" s="37" t="s">
        <v>100</v>
      </c>
      <c r="I7" s="37" t="s">
        <v>101</v>
      </c>
      <c r="J7" s="37" t="s">
        <v>102</v>
      </c>
      <c r="K7" s="37" t="s">
        <v>103</v>
      </c>
      <c r="L7" s="37" t="s">
        <v>104</v>
      </c>
      <c r="M7" s="37" t="s">
        <v>105</v>
      </c>
      <c r="N7" s="38" t="s">
        <v>106</v>
      </c>
      <c r="O7" s="38" t="s">
        <v>107</v>
      </c>
      <c r="P7" s="38">
        <v>2.09</v>
      </c>
      <c r="Q7" s="38">
        <v>75.47</v>
      </c>
      <c r="R7" s="38">
        <v>1836</v>
      </c>
      <c r="S7" s="38">
        <v>43530</v>
      </c>
      <c r="T7" s="38">
        <v>26.38</v>
      </c>
      <c r="U7" s="38">
        <v>1650.11</v>
      </c>
      <c r="V7" s="38">
        <v>912</v>
      </c>
      <c r="W7" s="38">
        <v>1.19</v>
      </c>
      <c r="X7" s="38">
        <v>766.39</v>
      </c>
      <c r="Y7" s="38">
        <v>66.430000000000007</v>
      </c>
      <c r="Z7" s="38">
        <v>99.33</v>
      </c>
      <c r="AA7" s="38">
        <v>98.9</v>
      </c>
      <c r="AB7" s="38">
        <v>98.88</v>
      </c>
      <c r="AC7" s="38">
        <v>99.21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76.19</v>
      </c>
      <c r="BG7" s="38">
        <v>34.97</v>
      </c>
      <c r="BH7" s="38">
        <v>32.85</v>
      </c>
      <c r="BI7" s="38">
        <v>29.57</v>
      </c>
      <c r="BJ7" s="38">
        <v>26.81</v>
      </c>
      <c r="BK7" s="38">
        <v>1044.8</v>
      </c>
      <c r="BL7" s="38">
        <v>1081.8</v>
      </c>
      <c r="BM7" s="38">
        <v>974.93</v>
      </c>
      <c r="BN7" s="38">
        <v>855.8</v>
      </c>
      <c r="BO7" s="38">
        <v>789.46</v>
      </c>
      <c r="BP7" s="38">
        <v>747.76</v>
      </c>
      <c r="BQ7" s="38">
        <v>36.61</v>
      </c>
      <c r="BR7" s="38">
        <v>35.74</v>
      </c>
      <c r="BS7" s="38">
        <v>40</v>
      </c>
      <c r="BT7" s="38">
        <v>40.33</v>
      </c>
      <c r="BU7" s="38">
        <v>39.1</v>
      </c>
      <c r="BV7" s="38">
        <v>50.82</v>
      </c>
      <c r="BW7" s="38">
        <v>52.19</v>
      </c>
      <c r="BX7" s="38">
        <v>55.32</v>
      </c>
      <c r="BY7" s="38">
        <v>59.8</v>
      </c>
      <c r="BZ7" s="38">
        <v>57.77</v>
      </c>
      <c r="CA7" s="38">
        <v>59.51</v>
      </c>
      <c r="CB7" s="38">
        <v>346.1</v>
      </c>
      <c r="CC7" s="38">
        <v>362.82</v>
      </c>
      <c r="CD7" s="38">
        <v>319.83999999999997</v>
      </c>
      <c r="CE7" s="38">
        <v>317.55</v>
      </c>
      <c r="CF7" s="38">
        <v>323.62</v>
      </c>
      <c r="CG7" s="38">
        <v>300.52</v>
      </c>
      <c r="CH7" s="38">
        <v>296.14</v>
      </c>
      <c r="CI7" s="38">
        <v>283.17</v>
      </c>
      <c r="CJ7" s="38">
        <v>263.76</v>
      </c>
      <c r="CK7" s="38">
        <v>274.35000000000002</v>
      </c>
      <c r="CL7" s="38">
        <v>261.45999999999998</v>
      </c>
      <c r="CM7" s="38">
        <v>49.11</v>
      </c>
      <c r="CN7" s="38">
        <v>51.37</v>
      </c>
      <c r="CO7" s="38">
        <v>51.37</v>
      </c>
      <c r="CP7" s="38">
        <v>51.37</v>
      </c>
      <c r="CQ7" s="38">
        <v>52.99</v>
      </c>
      <c r="CR7" s="38">
        <v>53.24</v>
      </c>
      <c r="CS7" s="38">
        <v>52.31</v>
      </c>
      <c r="CT7" s="38">
        <v>60.65</v>
      </c>
      <c r="CU7" s="38">
        <v>51.75</v>
      </c>
      <c r="CV7" s="38">
        <v>50.68</v>
      </c>
      <c r="CW7" s="38">
        <v>52.23</v>
      </c>
      <c r="CX7" s="38">
        <v>90.22</v>
      </c>
      <c r="CY7" s="38">
        <v>91.15</v>
      </c>
      <c r="CZ7" s="38">
        <v>91.11</v>
      </c>
      <c r="DA7" s="38">
        <v>91.07</v>
      </c>
      <c r="DB7" s="38">
        <v>91.12</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108</v>
      </c>
      <c r="C9" s="40" t="s">
        <v>109</v>
      </c>
      <c r="D9" s="40" t="s">
        <v>110</v>
      </c>
      <c r="E9" s="40" t="s">
        <v>111</v>
      </c>
      <c r="F9" s="40" t="s">
        <v>112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50</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2020-02-14T00:53:24Z</cp:lastPrinted>
  <dcterms:created xsi:type="dcterms:W3CDTF">2019-12-05T05:20:39Z</dcterms:created>
  <dcterms:modified xsi:type="dcterms:W3CDTF">2020-02-14T00:53:25Z</dcterms:modified>
  <cp:category/>
</cp:coreProperties>
</file>