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Zencho-fs.aicnw.intra.aichi\BC103000_総務部市町村課\理財G（全庁ファイルサーバー）\H31 データ\H31-7 佐藤（旧合併特例、一般事業等）\10　経営比較分析表（農集・漁集）\4　修正後\53　東栄町\"/>
    </mc:Choice>
  </mc:AlternateContent>
  <xr:revisionPtr revIDLastSave="0" documentId="13_ncr:1_{C6DF13BD-6D16-4FD3-B64D-1393697421CC}" xr6:coauthVersionLast="36" xr6:coauthVersionMax="43" xr10:uidLastSave="{00000000-0000-0000-0000-000000000000}"/>
  <workbookProtection workbookAlgorithmName="SHA-512" workbookHashValue="rQkVcEjgXH84IyjfUsM6BdaGDY+j9PCXPuCQ/71moEN6NeBGuLIZfn3D6T+KYi9eT8SrKRAFJ/jtT9DMchoAGA==" workbookSaltValue="JDPh2j75mxmpKPcQbkzOUA==" workbookSpinCount="100000" lockStructure="1"/>
  <bookViews>
    <workbookView xWindow="930" yWindow="0" windowWidth="19560" windowHeight="80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L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<sst xmlns="http://schemas.openxmlformats.org/spreadsheetml/2006/main" count="228" uniqueCount="114">
  <si>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</si>
  <si>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</si>
  <si>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</si>
  <si>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</si>
  <si>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</si>
  <si>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</si>
  <si>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</si>
  <si>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</si>
  <si>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</si>
  <si>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</si>
  <si>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</si>
  <si>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</si>
  <si>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</si>
  <si>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</si>
  <si>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</si>
  <si>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</si>
  <si>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</si>
  <si>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</si>
  <si>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</si>
  <si>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</si>
  <si>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</si>
  <si>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</si>
  <si>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</si>
  <si>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</si>
  <si>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</si>
  <si>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</si>
  <si>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</si>
  <si>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</si>
  <si>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</si>
  <si>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</si>
  <si>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</si>
  <si>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</si>
  <si>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</si>
  <si>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</si>
  <si>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</si>
  <si>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</si>
  <si>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</si>
  <si>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</si>
  <si>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</si>
  <si>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</si>
  <si>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</si>
  <si>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</si>
  <si>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</si>
  <si>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</si>
  <si>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</si>
  <si>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</si>
  <si>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</si>
  <si>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</si>
  <si>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</si>
  <si>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</si>
  <si>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</si>
  <si>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</si>
  <si>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</si>
  <si>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</si>
  <si>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</si>
  <si>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</si>
  <si>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</si>
  <si>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</si>
  <si>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</si>
  <si>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</si>
  <si>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</si>
  <si>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</si>
  <si>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</si>
  <si>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</si>
  <si>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</si>
  <si>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</si>
  <si>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</si>
  <si>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</si>
  <si>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</si>
  <si>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</si>
  <si>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</si>
  <si>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</si>
  <si>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</si>
  <si>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</si>
  <si>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</si>
  <si>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</si>
  <si>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</si>
  <si>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</si>
  <si>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</si>
  <si>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</si>
  <si>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</si>
  <si>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</si>
  <si>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</si>
  <si>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</si>
  <si>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</si>
  <si>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</si>
  <si>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</si>
  <si>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</si>
  <si>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</si>
  <si>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</si>
  <si>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</si>
  <si>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</si>
  <si>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</si>
  <si>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</si>
  <si>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</si>
  <si>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</si>
  <si>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</si>
  <si>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</si>
  <si>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東栄町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</si>
  <si>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</si>
  <si>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</si>
  <si>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</si>
  <si>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</si>
  <si>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</si>
  <si>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</si>
  <si>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</si>
  <si>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</si>
  <si>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</si>
  <si>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</si>
  <si>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</si>
  <si>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</si>
  <si>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は布設事業を完了し、概ねの普及も終えた状況である。そのため、経営改善には、汚水処理費の増加を抑えていき、適切な使用料の算定も行っていく必要がある。また、今後の改築更新に備え、地域の将来予測を踏まえた効率的な投資計画の検討と財源の確保が必要である。
・経営戦略は平成28年度から令和7年度までの期間で収支計画等を定めているが、令和2年度に改めて経営改善を見直した経営戦略の作成を予定している。</t>
  </si>
  <si>
    <t>・管渠は耐用年数があるため更新や老朽化対策等は行っていないが、今後は年数の経過に伴う費用発生が見込まれるため、効率的な対策が行えるよう計画していく必要がある。</t>
    <rPh sb="1" eb="3">
      <t>カンキョ</t>
    </rPh>
    <rPh sb="4" eb="6">
      <t>タイヨウ</t>
    </rPh>
    <rPh sb="6" eb="8">
      <t>ネンスウ</t>
    </rPh>
    <phoneticPr fontId="4"/>
  </si>
  <si>
    <r>
      <t xml:space="preserve">・①収益的収支比率、⑤経費回収率については前年に比べ費用は抑えられたものの、使用料などの収益は減少傾向にある。今後も費用を抑えつつ、適切な使用料の算定も必要となってくる。
・⑥汚水処理原価については、前年度と比べて汚水処理費（委託料）が大きく減少したため、汚水処理原価として減少となった。今後も人口減少による年間有収水量の減少を抑えつつ維持していき、汚水処理費も併せて抑えていく。
・⑦施設利用率、⑧水洗化率については横ばいの状態が続いているが、少子高齢化や過疎化の影響に注意していく必要がある。
</t>
    </r>
    <r>
      <rPr>
        <sz val="11"/>
        <color rgb="FFFF0000"/>
        <rFont val="ＭＳ ゴシック"/>
        <family val="3"/>
        <charset val="128"/>
      </rPr>
      <t xml:space="preserve">
</t>
    </r>
    <rPh sb="89" eb="91">
      <t>オスイ</t>
    </rPh>
    <rPh sb="91" eb="93">
      <t>ショリ</t>
    </rPh>
    <rPh sb="93" eb="95">
      <t>ゲンカ</t>
    </rPh>
    <rPh sb="101" eb="104">
      <t>ゼンネンド</t>
    </rPh>
    <rPh sb="105" eb="106">
      <t>クラ</t>
    </rPh>
    <rPh sb="108" eb="110">
      <t>オスイ</t>
    </rPh>
    <rPh sb="110" eb="112">
      <t>ショリ</t>
    </rPh>
    <rPh sb="112" eb="113">
      <t>ヒ</t>
    </rPh>
    <rPh sb="114" eb="117">
      <t>イタクリョウ</t>
    </rPh>
    <rPh sb="119" eb="120">
      <t>オオ</t>
    </rPh>
    <rPh sb="122" eb="124">
      <t>ゲンショウ</t>
    </rPh>
    <rPh sb="129" eb="131">
      <t>オスイ</t>
    </rPh>
    <rPh sb="131" eb="133">
      <t>ショリ</t>
    </rPh>
    <rPh sb="133" eb="135">
      <t>ゲンカ</t>
    </rPh>
    <rPh sb="138" eb="140">
      <t>ゲンショウ</t>
    </rPh>
    <rPh sb="145" eb="147">
      <t>コンゴ</t>
    </rPh>
    <rPh sb="148" eb="150">
      <t>ジンコウ</t>
    </rPh>
    <rPh sb="150" eb="152">
      <t>ゲンショウ</t>
    </rPh>
    <rPh sb="155" eb="157">
      <t>ネンカン</t>
    </rPh>
    <rPh sb="157" eb="159">
      <t>ユウシュウ</t>
    </rPh>
    <rPh sb="159" eb="161">
      <t>スイリョウ</t>
    </rPh>
    <rPh sb="162" eb="164">
      <t>ゲンショウ</t>
    </rPh>
    <rPh sb="165" eb="166">
      <t>オサ</t>
    </rPh>
    <rPh sb="169" eb="171">
      <t>イジ</t>
    </rPh>
    <rPh sb="176" eb="178">
      <t>オスイ</t>
    </rPh>
    <rPh sb="178" eb="180">
      <t>ショリ</t>
    </rPh>
    <rPh sb="180" eb="181">
      <t>ヒ</t>
    </rPh>
    <rPh sb="182" eb="183">
      <t>アワ</t>
    </rPh>
    <rPh sb="185" eb="186">
      <t>オサ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</si>
</sst>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85-4964-83ED-47B83ADAAC2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0.02</c:v>
                </c:pt>
                <c:pt idx="2">
                  <c:v>2.0499999999999998</c:v>
                </c:pt>
                <c:pt idx="3">
                  <c:v>0.01</c:v>
                </c:pt>
                <c:pt idx="4">
                  <c:v>0.01</c:v>
                </c:pt>
              </c:numCache>
            </c:numRef>
          </c:val>
          <c:smooth val="0"/>
          <c:extLst>
            <c:ext xmlns:c16="http://schemas.microsoft.com/office/drawing/2014/chart" uri="{C3380CC4-5D6E-409C-BE32-E72D297353CC}">
              <c16:uniqueId val="{00000001-E085-4964-83ED-47B83ADAAC2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35.76</c:v>
                </c:pt>
                <c:pt idx="1">
                  <c:v>47.02</c:v>
                </c:pt>
                <c:pt idx="2">
                  <c:v>45.03</c:v>
                </c:pt>
                <c:pt idx="3">
                  <c:v>48.34</c:v>
                </c:pt>
                <c:pt idx="4">
                  <c:v>49.67</c:v>
                </c:pt>
              </c:numCache>
            </c:numRef>
          </c:val>
          <c:extLst>
            <c:ext xmlns:c16="http://schemas.microsoft.com/office/drawing/2014/chart" uri="{C3380CC4-5D6E-409C-BE32-E72D297353CC}">
              <c16:uniqueId val="{00000000-D5D6-46FB-A2DE-0DF48D8D442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44.69</c:v>
                </c:pt>
                <c:pt idx="2">
                  <c:v>60.65</c:v>
                </c:pt>
                <c:pt idx="3">
                  <c:v>51.75</c:v>
                </c:pt>
                <c:pt idx="4">
                  <c:v>50.68</c:v>
                </c:pt>
              </c:numCache>
            </c:numRef>
          </c:val>
          <c:smooth val="0"/>
          <c:extLst>
            <c:ext xmlns:c16="http://schemas.microsoft.com/office/drawing/2014/chart" uri="{C3380CC4-5D6E-409C-BE32-E72D297353CC}">
              <c16:uniqueId val="{00000001-D5D6-46FB-A2DE-0DF48D8D442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83.62</c:v>
                </c:pt>
                <c:pt idx="1">
                  <c:v>83.16</c:v>
                </c:pt>
                <c:pt idx="2">
                  <c:v>82.91</c:v>
                </c:pt>
                <c:pt idx="3">
                  <c:v>82.95</c:v>
                </c:pt>
                <c:pt idx="4">
                  <c:v>83.59</c:v>
                </c:pt>
              </c:numCache>
            </c:numRef>
          </c:val>
          <c:extLst>
            <c:ext xmlns:c16="http://schemas.microsoft.com/office/drawing/2014/chart" uri="{C3380CC4-5D6E-409C-BE32-E72D297353CC}">
              <c16:uniqueId val="{00000000-F3C7-46C2-9564-E9880937656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69.67</c:v>
                </c:pt>
                <c:pt idx="2">
                  <c:v>84.58</c:v>
                </c:pt>
                <c:pt idx="3">
                  <c:v>84.84</c:v>
                </c:pt>
                <c:pt idx="4">
                  <c:v>84.86</c:v>
                </c:pt>
              </c:numCache>
            </c:numRef>
          </c:val>
          <c:smooth val="0"/>
          <c:extLst>
            <c:ext xmlns:c16="http://schemas.microsoft.com/office/drawing/2014/chart" uri="{C3380CC4-5D6E-409C-BE32-E72D297353CC}">
              <c16:uniqueId val="{00000001-F3C7-46C2-9564-E9880937656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69.72</c:v>
                </c:pt>
                <c:pt idx="1">
                  <c:v>97.45</c:v>
                </c:pt>
                <c:pt idx="2">
                  <c:v>102.57</c:v>
                </c:pt>
                <c:pt idx="3">
                  <c:v>101.4</c:v>
                </c:pt>
                <c:pt idx="4">
                  <c:v>98.94</c:v>
                </c:pt>
              </c:numCache>
            </c:numRef>
          </c:val>
          <c:extLst>
            <c:ext xmlns:c16="http://schemas.microsoft.com/office/drawing/2014/chart" uri="{C3380CC4-5D6E-409C-BE32-E72D297353CC}">
              <c16:uniqueId val="{00000000-DC72-4D06-B195-59AD3D8A8C2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72-4D06-B195-59AD3D8A8C2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42-4213-9050-7D49284C58E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42-4213-9050-7D49284C58E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45-4414-A45C-E6E07E7D4CF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45-4414-A45C-E6E07E7D4CF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7A-4790-8954-C5066F5A2F4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7A-4790-8954-C5066F5A2F4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B9-4491-BC35-BF8A319E510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B9-4491-BC35-BF8A319E510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CB-4158-B8A7-CC284ADCBAC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979.89</c:v>
                </c:pt>
                <c:pt idx="2">
                  <c:v>974.93</c:v>
                </c:pt>
                <c:pt idx="3">
                  <c:v>855.8</c:v>
                </c:pt>
                <c:pt idx="4">
                  <c:v>789.46</c:v>
                </c:pt>
              </c:numCache>
            </c:numRef>
          </c:val>
          <c:smooth val="0"/>
          <c:extLst>
            <c:ext xmlns:c16="http://schemas.microsoft.com/office/drawing/2014/chart" uri="{C3380CC4-5D6E-409C-BE32-E72D297353CC}">
              <c16:uniqueId val="{00000001-79CB-4158-B8A7-CC284ADCBAC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36.68</c:v>
                </c:pt>
                <c:pt idx="1">
                  <c:v>36.69</c:v>
                </c:pt>
                <c:pt idx="2">
                  <c:v>39.61</c:v>
                </c:pt>
                <c:pt idx="3">
                  <c:v>19.73</c:v>
                </c:pt>
                <c:pt idx="4">
                  <c:v>26.33</c:v>
                </c:pt>
              </c:numCache>
            </c:numRef>
          </c:val>
          <c:extLst>
            <c:ext xmlns:c16="http://schemas.microsoft.com/office/drawing/2014/chart" uri="{C3380CC4-5D6E-409C-BE32-E72D297353CC}">
              <c16:uniqueId val="{00000000-3E35-4A0B-946B-C97B93E0992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41.34</c:v>
                </c:pt>
                <c:pt idx="2">
                  <c:v>55.32</c:v>
                </c:pt>
                <c:pt idx="3">
                  <c:v>59.8</c:v>
                </c:pt>
                <c:pt idx="4">
                  <c:v>57.77</c:v>
                </c:pt>
              </c:numCache>
            </c:numRef>
          </c:val>
          <c:smooth val="0"/>
          <c:extLst>
            <c:ext xmlns:c16="http://schemas.microsoft.com/office/drawing/2014/chart" uri="{C3380CC4-5D6E-409C-BE32-E72D297353CC}">
              <c16:uniqueId val="{00000001-3E35-4A0B-946B-C97B93E0992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556.17999999999995</c:v>
                </c:pt>
                <c:pt idx="1">
                  <c:v>567.22</c:v>
                </c:pt>
                <c:pt idx="2">
                  <c:v>527.39</c:v>
                </c:pt>
                <c:pt idx="3">
                  <c:v>1067.83</c:v>
                </c:pt>
                <c:pt idx="4">
                  <c:v>799.43</c:v>
                </c:pt>
              </c:numCache>
            </c:numRef>
          </c:val>
          <c:extLst>
            <c:ext xmlns:c16="http://schemas.microsoft.com/office/drawing/2014/chart" uri="{C3380CC4-5D6E-409C-BE32-E72D297353CC}">
              <c16:uniqueId val="{00000000-9ED2-4FCE-902A-0CBB85DA932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357.49</c:v>
                </c:pt>
                <c:pt idx="2">
                  <c:v>283.17</c:v>
                </c:pt>
                <c:pt idx="3">
                  <c:v>263.76</c:v>
                </c:pt>
                <c:pt idx="4">
                  <c:v>274.35000000000002</c:v>
                </c:pt>
              </c:numCache>
            </c:numRef>
          </c:val>
          <c:smooth val="0"/>
          <c:extLst>
            <c:ext xmlns:c16="http://schemas.microsoft.com/office/drawing/2014/chart" uri="{C3380CC4-5D6E-409C-BE32-E72D297353CC}">
              <c16:uniqueId val="{00000001-9ED2-4FCE-902A-0CBB85DA932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愛知県　東栄町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3214</v>
      </c>
      <c r="AM8" s="50"/>
      <c r="AN8" s="50"/>
      <c r="AO8" s="50"/>
      <c r="AP8" s="50"/>
      <c r="AQ8" s="50"/>
      <c r="AR8" s="50"/>
      <c r="AS8" s="50"/>
      <c r="AT8" s="45">
        <f>データ!T6</f>
        <v>123.38</v>
      </c>
      <c r="AU8" s="45"/>
      <c r="AV8" s="45"/>
      <c r="AW8" s="45"/>
      <c r="AX8" s="45"/>
      <c r="AY8" s="45"/>
      <c r="AZ8" s="45"/>
      <c r="BA8" s="45"/>
      <c r="BB8" s="45">
        <f>データ!U6</f>
        <v>26.05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8.2100000000000009</v>
      </c>
      <c r="Q10" s="45"/>
      <c r="R10" s="45"/>
      <c r="S10" s="45"/>
      <c r="T10" s="45"/>
      <c r="U10" s="45"/>
      <c r="V10" s="45"/>
      <c r="W10" s="45">
        <f>データ!Q6</f>
        <v>76.930000000000007</v>
      </c>
      <c r="X10" s="45"/>
      <c r="Y10" s="45"/>
      <c r="Z10" s="45"/>
      <c r="AA10" s="45"/>
      <c r="AB10" s="45"/>
      <c r="AC10" s="45"/>
      <c r="AD10" s="50">
        <f>データ!R6</f>
        <v>3564</v>
      </c>
      <c r="AE10" s="50"/>
      <c r="AF10" s="50"/>
      <c r="AG10" s="50"/>
      <c r="AH10" s="50"/>
      <c r="AI10" s="50"/>
      <c r="AJ10" s="50"/>
      <c r="AK10" s="2"/>
      <c r="AL10" s="50">
        <f>データ!V6</f>
        <v>262</v>
      </c>
      <c r="AM10" s="50"/>
      <c r="AN10" s="50"/>
      <c r="AO10" s="50"/>
      <c r="AP10" s="50"/>
      <c r="AQ10" s="50"/>
      <c r="AR10" s="50"/>
      <c r="AS10" s="50"/>
      <c r="AT10" s="45">
        <f>データ!W6</f>
        <v>0.37</v>
      </c>
      <c r="AU10" s="45"/>
      <c r="AV10" s="45"/>
      <c r="AW10" s="45"/>
      <c r="AX10" s="45"/>
      <c r="AY10" s="45"/>
      <c r="AZ10" s="45"/>
      <c r="BA10" s="45"/>
      <c r="BB10" s="45">
        <f>データ!X6</f>
        <v>708.11</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44</v>
      </c>
      <c r="O86" s="26" t="str">
        <f>データ!EO6</f>
        <v>【0.02】</v>
      </c>
    </row>
  </sheetData>
  <sheetProtection algorithmName="SHA-512" hashValue="PnezqF9HjXYckeHeBoJS66LtTH672P4sNt4XCdbsJ2HawWBYNpPWNBDsXns784hoV4sU5rCD3OC1GBaSgnmUUA==" saltValue="hkVKd/g6doryqVCYVMYNd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235628</v>
      </c>
      <c r="D6" s="33">
        <f t="shared" si="3"/>
        <v>47</v>
      </c>
      <c r="E6" s="33">
        <f t="shared" si="3"/>
        <v>17</v>
      </c>
      <c r="F6" s="33">
        <f t="shared" si="3"/>
        <v>5</v>
      </c>
      <c r="G6" s="33">
        <f t="shared" si="3"/>
        <v>0</v>
      </c>
      <c r="H6" s="33" t="str">
        <f t="shared" si="3"/>
        <v>愛知県　東栄町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8.2100000000000009</v>
      </c>
      <c r="Q6" s="34">
        <f t="shared" si="3"/>
        <v>76.930000000000007</v>
      </c>
      <c r="R6" s="34">
        <f t="shared" si="3"/>
        <v>3564</v>
      </c>
      <c r="S6" s="34">
        <f t="shared" si="3"/>
        <v>3214</v>
      </c>
      <c r="T6" s="34">
        <f t="shared" si="3"/>
        <v>123.38</v>
      </c>
      <c r="U6" s="34">
        <f t="shared" si="3"/>
        <v>26.05</v>
      </c>
      <c r="V6" s="34">
        <f t="shared" si="3"/>
        <v>262</v>
      </c>
      <c r="W6" s="34">
        <f t="shared" si="3"/>
        <v>0.37</v>
      </c>
      <c r="X6" s="34">
        <f t="shared" si="3"/>
        <v>708.11</v>
      </c>
      <c r="Y6" s="35">
        <f>IF(Y7="",NA(),Y7)</f>
        <v>69.72</v>
      </c>
      <c r="Z6" s="35">
        <f t="shared" ref="Z6:AH6" si="4">IF(Z7="",NA(),Z7)</f>
        <v>97.45</v>
      </c>
      <c r="AA6" s="35">
        <f t="shared" si="4"/>
        <v>102.57</v>
      </c>
      <c r="AB6" s="35">
        <f t="shared" si="4"/>
        <v>101.4</v>
      </c>
      <c r="AC6" s="35">
        <f t="shared" si="4"/>
        <v>98.94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1161.05</v>
      </c>
      <c r="BL6" s="35">
        <f t="shared" si="7"/>
        <v>979.89</v>
      </c>
      <c r="BM6" s="35">
        <f t="shared" si="7"/>
        <v>974.93</v>
      </c>
      <c r="BN6" s="35">
        <f t="shared" si="7"/>
        <v>855.8</v>
      </c>
      <c r="BO6" s="35">
        <f t="shared" si="7"/>
        <v>789.46</v>
      </c>
      <c r="BP6" s="34" t="str">
        <f>IF(BP7="","",IF(BP7="-","【-】","【"&amp;SUBSTITUTE(TEXT(BP7,"#,##0.00"),"-","△")&amp;"】"))</f>
        <v>【747.76】</v>
      </c>
      <c r="BQ6" s="35">
        <f>IF(BQ7="",NA(),BQ7)</f>
        <v>36.68</v>
      </c>
      <c r="BR6" s="35">
        <f t="shared" ref="BR6:BZ6" si="8">IF(BR7="",NA(),BR7)</f>
        <v>36.69</v>
      </c>
      <c r="BS6" s="35">
        <f t="shared" si="8"/>
        <v>39.61</v>
      </c>
      <c r="BT6" s="35">
        <f t="shared" si="8"/>
        <v>19.73</v>
      </c>
      <c r="BU6" s="35">
        <f t="shared" si="8"/>
        <v>26.33</v>
      </c>
      <c r="BV6" s="35">
        <f t="shared" si="8"/>
        <v>41.08</v>
      </c>
      <c r="BW6" s="35">
        <f t="shared" si="8"/>
        <v>41.34</v>
      </c>
      <c r="BX6" s="35">
        <f t="shared" si="8"/>
        <v>55.32</v>
      </c>
      <c r="BY6" s="35">
        <f t="shared" si="8"/>
        <v>59.8</v>
      </c>
      <c r="BZ6" s="35">
        <f t="shared" si="8"/>
        <v>57.77</v>
      </c>
      <c r="CA6" s="34" t="str">
        <f>IF(CA7="","",IF(CA7="-","【-】","【"&amp;SUBSTITUTE(TEXT(CA7,"#,##0.00"),"-","△")&amp;"】"))</f>
        <v>【59.51】</v>
      </c>
      <c r="CB6" s="35">
        <f>IF(CB7="",NA(),CB7)</f>
        <v>556.17999999999995</v>
      </c>
      <c r="CC6" s="35">
        <f t="shared" ref="CC6:CK6" si="9">IF(CC7="",NA(),CC7)</f>
        <v>567.22</v>
      </c>
      <c r="CD6" s="35">
        <f t="shared" si="9"/>
        <v>527.39</v>
      </c>
      <c r="CE6" s="35">
        <f t="shared" si="9"/>
        <v>1067.83</v>
      </c>
      <c r="CF6" s="35">
        <f t="shared" si="9"/>
        <v>799.43</v>
      </c>
      <c r="CG6" s="35">
        <f t="shared" si="9"/>
        <v>378.08</v>
      </c>
      <c r="CH6" s="35">
        <f t="shared" si="9"/>
        <v>357.49</v>
      </c>
      <c r="CI6" s="35">
        <f t="shared" si="9"/>
        <v>283.17</v>
      </c>
      <c r="CJ6" s="35">
        <f t="shared" si="9"/>
        <v>263.76</v>
      </c>
      <c r="CK6" s="35">
        <f t="shared" si="9"/>
        <v>274.35000000000002</v>
      </c>
      <c r="CL6" s="34" t="str">
        <f>IF(CL7="","",IF(CL7="-","【-】","【"&amp;SUBSTITUTE(TEXT(CL7,"#,##0.00"),"-","△")&amp;"】"))</f>
        <v>【261.46】</v>
      </c>
      <c r="CM6" s="35">
        <f>IF(CM7="",NA(),CM7)</f>
        <v>35.76</v>
      </c>
      <c r="CN6" s="35">
        <f t="shared" ref="CN6:CV6" si="10">IF(CN7="",NA(),CN7)</f>
        <v>47.02</v>
      </c>
      <c r="CO6" s="35">
        <f t="shared" si="10"/>
        <v>45.03</v>
      </c>
      <c r="CP6" s="35">
        <f t="shared" si="10"/>
        <v>48.34</v>
      </c>
      <c r="CQ6" s="35">
        <f t="shared" si="10"/>
        <v>49.67</v>
      </c>
      <c r="CR6" s="35">
        <f t="shared" si="10"/>
        <v>44.69</v>
      </c>
      <c r="CS6" s="35">
        <f t="shared" si="10"/>
        <v>44.69</v>
      </c>
      <c r="CT6" s="35">
        <f t="shared" si="10"/>
        <v>60.65</v>
      </c>
      <c r="CU6" s="35">
        <f t="shared" si="10"/>
        <v>51.75</v>
      </c>
      <c r="CV6" s="35">
        <f t="shared" si="10"/>
        <v>50.68</v>
      </c>
      <c r="CW6" s="34" t="str">
        <f>IF(CW7="","",IF(CW7="-","【-】","【"&amp;SUBSTITUTE(TEXT(CW7,"#,##0.00"),"-","△")&amp;"】"))</f>
        <v>【52.23】</v>
      </c>
      <c r="CX6" s="35">
        <f>IF(CX7="",NA(),CX7)</f>
        <v>83.62</v>
      </c>
      <c r="CY6" s="35">
        <f t="shared" ref="CY6:DG6" si="11">IF(CY7="",NA(),CY7)</f>
        <v>83.16</v>
      </c>
      <c r="CZ6" s="35">
        <f t="shared" si="11"/>
        <v>82.91</v>
      </c>
      <c r="DA6" s="35">
        <f t="shared" si="11"/>
        <v>82.95</v>
      </c>
      <c r="DB6" s="35">
        <f t="shared" si="11"/>
        <v>83.59</v>
      </c>
      <c r="DC6" s="35">
        <f t="shared" si="11"/>
        <v>70.59</v>
      </c>
      <c r="DD6" s="35">
        <f t="shared" si="11"/>
        <v>69.67</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0.02</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235628</v>
      </c>
      <c r="D7" s="37">
        <v>47</v>
      </c>
      <c r="E7" s="37">
        <v>17</v>
      </c>
      <c r="F7" s="37">
        <v>5</v>
      </c>
      <c r="G7" s="37">
        <v>0</v>
      </c>
      <c r="H7" s="37" t="s">
        <v>98</v>
      </c>
      <c r="I7" s="37" t="s">
        <v>99</v>
      </c>
      <c r="J7" s="37" t="s">
        <v>100</v>
      </c>
      <c r="K7" s="37" t="s">
        <v>101</v>
      </c>
      <c r="L7" s="37" t="s">
        <v>102</v>
      </c>
      <c r="M7" s="37" t="s">
        <v>103</v>
      </c>
      <c r="N7" s="38" t="s">
        <v>104</v>
      </c>
      <c r="O7" s="38" t="s">
        <v>105</v>
      </c>
      <c r="P7" s="38">
        <v>8.2100000000000009</v>
      </c>
      <c r="Q7" s="38">
        <v>76.930000000000007</v>
      </c>
      <c r="R7" s="38">
        <v>3564</v>
      </c>
      <c r="S7" s="38">
        <v>3214</v>
      </c>
      <c r="T7" s="38">
        <v>123.38</v>
      </c>
      <c r="U7" s="38">
        <v>26.05</v>
      </c>
      <c r="V7" s="38">
        <v>262</v>
      </c>
      <c r="W7" s="38">
        <v>0.37</v>
      </c>
      <c r="X7" s="38">
        <v>708.11</v>
      </c>
      <c r="Y7" s="38">
        <v>69.72</v>
      </c>
      <c r="Z7" s="38">
        <v>97.45</v>
      </c>
      <c r="AA7" s="38">
        <v>102.57</v>
      </c>
      <c r="AB7" s="38">
        <v>101.4</v>
      </c>
      <c r="AC7" s="38">
        <v>98.94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1161.05</v>
      </c>
      <c r="BL7" s="38">
        <v>979.89</v>
      </c>
      <c r="BM7" s="38">
        <v>974.93</v>
      </c>
      <c r="BN7" s="38">
        <v>855.8</v>
      </c>
      <c r="BO7" s="38">
        <v>789.46</v>
      </c>
      <c r="BP7" s="38">
        <v>747.76</v>
      </c>
      <c r="BQ7" s="38">
        <v>36.68</v>
      </c>
      <c r="BR7" s="38">
        <v>36.69</v>
      </c>
      <c r="BS7" s="38">
        <v>39.61</v>
      </c>
      <c r="BT7" s="38">
        <v>19.73</v>
      </c>
      <c r="BU7" s="38">
        <v>26.33</v>
      </c>
      <c r="BV7" s="38">
        <v>41.08</v>
      </c>
      <c r="BW7" s="38">
        <v>41.34</v>
      </c>
      <c r="BX7" s="38">
        <v>55.32</v>
      </c>
      <c r="BY7" s="38">
        <v>59.8</v>
      </c>
      <c r="BZ7" s="38">
        <v>57.77</v>
      </c>
      <c r="CA7" s="38">
        <v>59.51</v>
      </c>
      <c r="CB7" s="38">
        <v>556.17999999999995</v>
      </c>
      <c r="CC7" s="38">
        <v>567.22</v>
      </c>
      <c r="CD7" s="38">
        <v>527.39</v>
      </c>
      <c r="CE7" s="38">
        <v>1067.83</v>
      </c>
      <c r="CF7" s="38">
        <v>799.43</v>
      </c>
      <c r="CG7" s="38">
        <v>378.08</v>
      </c>
      <c r="CH7" s="38">
        <v>357.49</v>
      </c>
      <c r="CI7" s="38">
        <v>283.17</v>
      </c>
      <c r="CJ7" s="38">
        <v>263.76</v>
      </c>
      <c r="CK7" s="38">
        <v>274.35000000000002</v>
      </c>
      <c r="CL7" s="38">
        <v>261.45999999999998</v>
      </c>
      <c r="CM7" s="38">
        <v>35.76</v>
      </c>
      <c r="CN7" s="38">
        <v>47.02</v>
      </c>
      <c r="CO7" s="38">
        <v>45.03</v>
      </c>
      <c r="CP7" s="38">
        <v>48.34</v>
      </c>
      <c r="CQ7" s="38">
        <v>49.67</v>
      </c>
      <c r="CR7" s="38">
        <v>44.69</v>
      </c>
      <c r="CS7" s="38">
        <v>44.69</v>
      </c>
      <c r="CT7" s="38">
        <v>60.65</v>
      </c>
      <c r="CU7" s="38">
        <v>51.75</v>
      </c>
      <c r="CV7" s="38">
        <v>50.68</v>
      </c>
      <c r="CW7" s="38">
        <v>52.23</v>
      </c>
      <c r="CX7" s="38">
        <v>83.62</v>
      </c>
      <c r="CY7" s="38">
        <v>83.16</v>
      </c>
      <c r="CZ7" s="38">
        <v>82.91</v>
      </c>
      <c r="DA7" s="38">
        <v>82.95</v>
      </c>
      <c r="DB7" s="38">
        <v>83.59</v>
      </c>
      <c r="DC7" s="38">
        <v>70.59</v>
      </c>
      <c r="DD7" s="38">
        <v>69.67</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0.02</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2020-02-14T01:01:56Z</cp:lastPrinted>
  <dcterms:created xsi:type="dcterms:W3CDTF">2019-12-05T05:20:41Z</dcterms:created>
  <dcterms:modified xsi:type="dcterms:W3CDTF">2020-02-14T01:02:06Z</dcterms:modified>
  <cp:category/>
</cp:coreProperties>
</file>