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5\100_各課フォルダ\580_環境課\01_環境保全係\旧新エネルギー対策係\14.決算統計\H30(H31報告）\】「経営比較分析表」に用いる数値の補足調査について(電気事業)（\公営企業に係る「経営比較分析表」の分析等の確認について\"/>
    </mc:Choice>
  </mc:AlternateContent>
  <workbookProtection workbookAlgorithmName="SHA-512" workbookHashValue="ZTRwId6U+ovA+573rp8GtPFJqbdhRDO+Hk0dvIGhBSB8ddV5VxVkPQmxuXrz5aPxnB99auKI3+9HIFBkzzXNgw==" workbookSaltValue="ijaJ8u+kk6PyeGBNASAKCA==" workbookSpinCount="100000" lockStructure="1"/>
  <bookViews>
    <workbookView xWindow="0" yWindow="0" windowWidth="10215" windowHeight="769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LR10" i="5"/>
  <c r="KC10" i="5"/>
  <c r="IN10" i="5"/>
  <c r="GZ10" i="5"/>
  <c r="FK10" i="5"/>
  <c r="DV10" i="5"/>
  <c r="CG10" i="5"/>
  <c r="LH10" i="5"/>
  <c r="JS10" i="5"/>
  <c r="ID10" i="5"/>
  <c r="GO10" i="5"/>
  <c r="FA10" i="5"/>
  <c r="DL10" i="5"/>
  <c r="BV10" i="5"/>
  <c r="KX10" i="5"/>
  <c r="JI10" i="5"/>
  <c r="HT10" i="5"/>
  <c r="GE10" i="5"/>
  <c r="EP10" i="5"/>
  <c r="DB10" i="5"/>
  <c r="BK10" i="5"/>
  <c r="MB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MC10" i="5"/>
  <c r="KN10" i="5"/>
  <c r="IZ10" i="5"/>
  <c r="HK10" i="5"/>
  <c r="FV10" i="5"/>
  <c r="EG10" i="5"/>
  <c r="CR10" i="5"/>
  <c r="BA10" i="5"/>
  <c r="J11" i="4"/>
  <c r="LS10" i="5"/>
  <c r="KD10" i="5"/>
  <c r="IO10" i="5"/>
  <c r="HA10" i="5"/>
  <c r="FL10" i="5"/>
  <c r="DW10" i="5"/>
  <c r="CH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FB18" i="5"/>
  <c r="FD12" i="5"/>
  <c r="EZ12" i="5"/>
  <c r="FA18" i="5"/>
  <c r="FC12" i="5"/>
  <c r="FD18" i="5"/>
  <c r="EZ18" i="5"/>
  <c r="FB12" i="5"/>
  <c r="FC18" i="5"/>
  <c r="FA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LG10" i="5"/>
  <c r="JR10" i="5"/>
  <c r="IC10" i="5"/>
  <c r="GN10" i="5"/>
  <c r="EZ10" i="5"/>
  <c r="DK10" i="5"/>
  <c r="BU10" i="5"/>
  <c r="KW10" i="5"/>
  <c r="JH10" i="5"/>
  <c r="HS10" i="5"/>
  <c r="GD10" i="5"/>
  <c r="EO10" i="5"/>
  <c r="DA10" i="5"/>
  <c r="BJ10" i="5"/>
  <c r="F11" i="4"/>
  <c r="LU16" i="5"/>
  <c r="KF16" i="5"/>
  <c r="IQ16" i="5"/>
  <c r="HC16" i="5"/>
  <c r="FN16" i="5"/>
  <c r="DY16" i="5"/>
  <c r="CJ16" i="5"/>
  <c r="LK16" i="5"/>
  <c r="JV16" i="5"/>
  <c r="IG16" i="5"/>
  <c r="GR16" i="5"/>
  <c r="FD16" i="5"/>
  <c r="DO16" i="5"/>
  <c r="BY16" i="5"/>
  <c r="MO10" i="5"/>
  <c r="MO16" i="5"/>
  <c r="LA16" i="5"/>
  <c r="JL16" i="5"/>
  <c r="HW16" i="5"/>
  <c r="GH16" i="5"/>
  <c r="ES16" i="5"/>
  <c r="DE16" i="5"/>
  <c r="BN16" i="5"/>
  <c r="ME10" i="5"/>
  <c r="ME16" i="5"/>
  <c r="KP16" i="5"/>
  <c r="JB16" i="5"/>
  <c r="HM16" i="5"/>
  <c r="FX16" i="5"/>
  <c r="EI16" i="5"/>
  <c r="CT16" i="5"/>
  <c r="BC16" i="5"/>
  <c r="KP10" i="5"/>
  <c r="JB10" i="5"/>
  <c r="HM10" i="5"/>
  <c r="FX10" i="5"/>
  <c r="EI10" i="5"/>
  <c r="CT10" i="5"/>
  <c r="BC10" i="5"/>
  <c r="LU10" i="5"/>
  <c r="KF10" i="5"/>
  <c r="IQ10" i="5"/>
  <c r="HC10" i="5"/>
  <c r="FN10" i="5"/>
  <c r="DY10" i="5"/>
  <c r="CJ10" i="5"/>
  <c r="LK10" i="5"/>
  <c r="JV10" i="5"/>
  <c r="IG10" i="5"/>
  <c r="GR10" i="5"/>
  <c r="FD10" i="5"/>
  <c r="DO10" i="5"/>
  <c r="BY10" i="5"/>
  <c r="LA10" i="5"/>
  <c r="JL10" i="5"/>
  <c r="HW10" i="5"/>
  <c r="GH10" i="5"/>
  <c r="ES10" i="5"/>
  <c r="DE10" i="5"/>
  <c r="BN10" i="5"/>
  <c r="N11" i="4"/>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<sst xmlns="http://schemas.openxmlformats.org/spreadsheetml/2006/main" count="1074" uniqueCount="270">
  <si>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</si>
  <si>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</si>
  <si>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</si>
  <si>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</si>
  <si>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</si>
  <si>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</si>
  <si>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</si>
  <si>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</si>
  <si>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更新に充てるための水上太陽光発電管理基金に積み立て、一般会計に繰り出している。基金積立、一般会計繰出した残額については、繰越金として、翌年度に繰り越し、次年度以降の運転資金としている。今後も事業運営に必要な財源を確保しつつ、一般会計への繰り出しを通じて住民の福祉の向上に努める方針としている。
豊明市水上太陽光発電事業管理基金への積立て　500千円　一般会計への繰出し　20,603千円　　繰越金　11,016千円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</si>
  <si>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</si>
  <si>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</si>
  <si>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</si>
  <si>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</si>
  <si>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</si>
  <si>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</si>
  <si>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</si>
  <si>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</si>
  <si>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</si>
  <si>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</si>
  <si>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</si>
  <si>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</si>
  <si>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</si>
  <si>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</si>
  <si>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</si>
  <si>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</si>
  <si>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</si>
  <si>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</si>
  <si>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</si>
  <si>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</si>
  <si>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</si>
  <si>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</si>
  <si>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</si>
  <si>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</si>
  <si>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</si>
  <si>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</si>
  <si>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</si>
  <si>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</si>
  <si>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</si>
  <si>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</si>
  <si>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</si>
  <si>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</si>
  <si>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</si>
  <si>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</si>
  <si>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</si>
  <si>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</si>
  <si>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</si>
  <si>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</si>
  <si>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</si>
  <si>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</si>
  <si>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</si>
  <si>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</si>
  <si>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</si>
  <si>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</si>
  <si>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</si>
  <si>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</si>
  <si>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</si>
  <si>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</si>
  <si>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</si>
  <si>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</si>
  <si>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</si>
  <si>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</si>
  <si>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</si>
  <si>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</si>
  <si>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</si>
  <si>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</si>
  <si>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</si>
  <si>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</si>
  <si>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</si>
  <si>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</si>
  <si>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</si>
  <si>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</si>
  <si>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</si>
  <si>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</si>
  <si>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</si>
  <si>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</si>
  <si>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</si>
  <si>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</si>
  <si>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</si>
  <si>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</si>
  <si>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</si>
  <si>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</si>
  <si>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</si>
  <si>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</si>
  <si>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</si>
  <si>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</si>
  <si>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</si>
  <si>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</si>
  <si>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</si>
  <si>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</si>
  <si>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</si>
  <si>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</si>
  <si>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</si>
  <si>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</si>
  <si>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</si>
  <si>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</si>
  <si>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</si>
  <si>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</si>
  <si>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</si>
  <si>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</si>
  <si>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</si>
  <si>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</si>
  <si>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</si>
  <si>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</si>
  <si>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</si>
  <si>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</si>
  <si>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</si>
  <si>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</si>
  <si>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</si>
  <si>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</si>
  <si>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</si>
  <si>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</si>
  <si>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</si>
  <si>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</si>
  <si>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</si>
  <si>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</si>
  <si>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</si>
  <si>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</si>
  <si>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232297</t>
  </si>
  <si>
    <t>47</t>
  </si>
  <si>
    <t>04</t>
  </si>
  <si>
    <t>0</t>
  </si>
  <si>
    <t>000</t>
  </si>
  <si>
    <t>愛知県　豊明市</t>
  </si>
  <si>
    <t>法非適用</t>
  </si>
  <si>
    <t>電気事業</t>
  </si>
  <si>
    <t>非設置</t>
  </si>
  <si>
    <t>該当数値なし</t>
  </si>
  <si>
    <t>-</t>
  </si>
  <si>
    <t>令和19年 3月27日　　豊明市水上メガソーラー発電所</t>
  </si>
  <si>
    <t>令和19年 3月27日　豊明市水上メガソーラー発電所</t>
  </si>
  <si>
    <t>無</t>
  </si>
  <si>
    <t>中部電力株式会社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</si>
  <si>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</si>
  <si>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</si>
  <si>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</si>
  <si>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</si>
  <si>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</si>
  <si>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</si>
  <si>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</si>
  <si>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</si>
  <si>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</si>
  <si>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</si>
  <si>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</si>
  <si>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</si>
  <si>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</si>
  <si>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</si>
  <si>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</si>
  <si>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</si>
  <si>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</si>
  <si>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</si>
  <si>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</si>
  <si>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</si>
  <si>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</si>
  <si>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</si>
  <si>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</si>
  <si>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</si>
  <si>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</si>
  <si>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</si>
  <si>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</si>
  <si>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</si>
  <si>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</si>
  <si>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</si>
  <si>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</si>
  <si>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</si>
  <si>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</si>
  <si>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</si>
  <si>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</si>
  <si>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</si>
  <si>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</si>
  <si>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</si>
  <si>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</si>
  <si>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</si>
  <si>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</si>
  <si>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</si>
  <si>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</si>
  <si>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</si>
  <si>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</si>
  <si>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</si>
  <si>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</si>
  <si>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</si>
  <si>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</si>
  <si>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</si>
  <si>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</si>
  <si>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</si>
  <si>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</si>
  <si>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</si>
  <si>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</si>
  <si>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</si>
  <si>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</si>
  <si>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</si>
  <si>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</si>
  <si>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</si>
  <si>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</si>
  <si>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</si>
  <si>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</si>
  <si>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</si>
  <si>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</si>
  <si>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</si>
  <si>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</si>
  <si>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</si>
  <si>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</si>
  <si>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</si>
  <si>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</si>
  <si>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</si>
  <si>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</si>
  <si>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</si>
  <si>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</si>
  <si>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</si>
  <si>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</si>
  <si>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</si>
  <si>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</si>
  <si>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</si>
  <si>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</si>
  <si>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</si>
  <si>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</si>
  <si>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</si>
  <si>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</si>
  <si>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</si>
  <si>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</si>
  <si>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</si>
  <si>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</si>
  <si>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</si>
  <si>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</si>
  <si>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</si>
  <si>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</si>
  <si>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</si>
  <si>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</si>
  <si>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</si>
  <si>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</si>
  <si>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</si>
  <si>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</si>
  <si>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</si>
  <si>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</si>
  <si>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</si>
  <si>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</si>
  <si>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</si>
  <si>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</si>
  <si>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</si>
  <si>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</si>
  <si>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</si>
  <si>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</si>
  <si>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</si>
  <si>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</si>
  <si>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</si>
  <si>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</si>
  <si>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</si>
  <si>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</si>
  <si>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</si>
  <si>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</si>
  <si>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</si>
  <si>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</si>
  <si>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</si>
  <si>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</si>
  <si>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</si>
  <si>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</si>
  <si>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</si>
  <si>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</si>
  <si>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</si>
  <si>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</si>
  <si>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</si>
  <si>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</si>
  <si>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</si>
  <si>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</si>
  <si>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</si>
  <si>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</si>
  <si>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</si>
  <si>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</si>
  <si>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豊明市水上太陽光発電事業は、平成28年6月に特別会計が創設され、市内のため池に発電出力1,500kWの施設を整備した。平成29年3月に施設は完成し、同月28日より発電を開始した。
【収益的収支比率】
　当事業の指標が前年と比べて大きく減少しているのは、平成29年度は消費税還付金が38,853,000円あり総収益に貢献したが、平成30年度は消費税の納税に加えて、平成29年度の消費税還付金を原資とした地方債の繰上償還を行ったため、一時的に収益的収支比率が悪化となっている。
 なお、平成28年度から平成29年度にかけて、大きく指標が減少しているのは、平成28年度に施設整備費として繰入れた一般会計からの繰入金が平成29年度から繰り入れられなくなったことに加え、売電が開始され収入が増えたこと、維持管理による支出が発生したこと、地方債の償還が始まったことによる。
【営業収支比率】
　当事業の指標が前年と比べて大きく低下しているのは、平成30年度から消費税の納税が始まったことにより営業費用が増加したためである。営業収益は年度比1.4％増となり順調な発電を行っている。
【EBITDA（減価償却前営業利益）】
　当事業の指標が前年と比べて大きく低下しているのは、平成29年度は消費税還付金が38,853,000円あり総収益に貢献したが、平成30年度から消費税の納税が始まったことにより営業費用が増加したためである。
　なお、地方公営企業法を適用していないため、【流動比率】については、「該当なし」となっている。
</t>
    <rPh sb="128" eb="130">
      <t>ヘイセイ</t>
    </rPh>
    <rPh sb="132" eb="134">
      <t>ネンド</t>
    </rPh>
    <rPh sb="135" eb="138">
      <t>ショウヒゼイ</t>
    </rPh>
    <rPh sb="138" eb="141">
      <t>カンプキン</t>
    </rPh>
    <rPh sb="152" eb="153">
      <t>エン</t>
    </rPh>
    <rPh sb="155" eb="158">
      <t>ソウシュウエキ</t>
    </rPh>
    <rPh sb="159" eb="161">
      <t>コウケン</t>
    </rPh>
    <rPh sb="172" eb="175">
      <t>ショウヒゼイ</t>
    </rPh>
    <rPh sb="176" eb="178">
      <t>ノウゼイ</t>
    </rPh>
    <rPh sb="179" eb="180">
      <t>クワ</t>
    </rPh>
    <rPh sb="183" eb="185">
      <t>ヘイセイ</t>
    </rPh>
    <rPh sb="187" eb="189">
      <t>ネンド</t>
    </rPh>
    <rPh sb="190" eb="193">
      <t>ショウヒゼイ</t>
    </rPh>
    <rPh sb="193" eb="195">
      <t>カンプ</t>
    </rPh>
    <rPh sb="195" eb="196">
      <t>キン</t>
    </rPh>
    <rPh sb="197" eb="199">
      <t>ゲンシ</t>
    </rPh>
    <rPh sb="202" eb="205">
      <t>チホウサイ</t>
    </rPh>
    <rPh sb="206" eb="207">
      <t>ク</t>
    </rPh>
    <rPh sb="207" eb="208">
      <t>ア</t>
    </rPh>
    <rPh sb="208" eb="210">
      <t>ショウカン</t>
    </rPh>
    <rPh sb="211" eb="212">
      <t>オコナ</t>
    </rPh>
    <rPh sb="217" eb="220">
      <t>イチジテキ</t>
    </rPh>
    <rPh sb="229" eb="231">
      <t>アッカ</t>
    </rPh>
    <rPh sb="243" eb="245">
      <t>ヘイセイ</t>
    </rPh>
    <rPh sb="247" eb="249">
      <t>ネンド</t>
    </rPh>
    <rPh sb="251" eb="253">
      <t>ヘイセイ</t>
    </rPh>
    <rPh sb="255" eb="257">
      <t>ネンド</t>
    </rPh>
    <rPh sb="262" eb="263">
      <t>オオ</t>
    </rPh>
    <rPh sb="265" eb="267">
      <t>シヒョウ</t>
    </rPh>
    <rPh sb="268" eb="270">
      <t>ゲンショウ</t>
    </rPh>
    <rPh sb="277" eb="279">
      <t>ヘイセイ</t>
    </rPh>
    <rPh sb="281" eb="283">
      <t>ネンド</t>
    </rPh>
    <rPh sb="307" eb="309">
      <t>ヘイセイ</t>
    </rPh>
    <rPh sb="311" eb="313">
      <t>ネンド</t>
    </rPh>
    <rPh sb="315" eb="316">
      <t>ク</t>
    </rPh>
    <rPh sb="317" eb="318">
      <t>イ</t>
    </rPh>
    <rPh sb="410" eb="412">
      <t>テイカ</t>
    </rPh>
    <rPh sb="419" eb="421">
      <t>ヘイセイ</t>
    </rPh>
    <rPh sb="423" eb="425">
      <t>ネンド</t>
    </rPh>
    <rPh sb="427" eb="430">
      <t>ショウヒゼイ</t>
    </rPh>
    <rPh sb="431" eb="433">
      <t>ノウゼイ</t>
    </rPh>
    <rPh sb="434" eb="435">
      <t>ハジ</t>
    </rPh>
    <rPh sb="443" eb="445">
      <t>エイギョウ</t>
    </rPh>
    <rPh sb="445" eb="447">
      <t>ヒヨウ</t>
    </rPh>
    <rPh sb="448" eb="450">
      <t>ゾウカ</t>
    </rPh>
    <rPh sb="458" eb="460">
      <t>エイギョウ</t>
    </rPh>
    <rPh sb="460" eb="462">
      <t>シュウエキ</t>
    </rPh>
    <rPh sb="470" eb="471">
      <t>ゾウ</t>
    </rPh>
    <rPh sb="474" eb="476">
      <t>ジュンチョウ</t>
    </rPh>
    <rPh sb="477" eb="479">
      <t>ハツデン</t>
    </rPh>
    <rPh sb="480" eb="481">
      <t>オコナ</t>
    </rPh>
    <rPh sb="616" eb="618">
      <t>チホウ</t>
    </rPh>
    <rPh sb="618" eb="620">
      <t>コウエイ</t>
    </rPh>
    <rPh sb="620" eb="622">
      <t>キギョウ</t>
    </rPh>
    <rPh sb="622" eb="623">
      <t>ホウ</t>
    </rPh>
    <rPh sb="624" eb="626">
      <t>テキヨウ</t>
    </rPh>
    <rPh sb="635" eb="637">
      <t>リュウドウ</t>
    </rPh>
    <rPh sb="637" eb="639">
      <t>ヒリツ</t>
    </rPh>
    <rPh sb="647" eb="649">
      <t>ガイトウ</t>
    </rPh>
    <phoneticPr fontId="5"/>
  </si>
  <si>
    <t xml:space="preserve">「1.経営の状況について」についてでも述べているが、本施設は平成29年3月に完成し、同月28日より売電開始をしているため、平成28年度決算では売電収入がない。
　また、平成28年度に特別会計を創設したばかりなので、現状では経営のリスクはないが、歳入は全て固定価格買取制度（FIT）で占められており、FIT適用終了後（平成49年3月）は歳入が大きく変動するリスクを抱えている。
【設備利用率】
　売電収入も前年度比1.4％増で推移しており、現時点では問題はない。ただし将来的に設備の劣化が想定されるため、必要な改修を早期におこなっていることで設備利用率を維持向上していく必要がある。
【修繕費比率】
　平成30年度においては、当初設計不良に対応したアース線の修繕工事、PCS故障に伴う修繕、台風被害に伴う修繕工事を実施した。初期不良の対応についてはあと一年程度継続することがを想定している。加えて台風等の災害に備えた安定的な発電が今後の課題となる。
【企業残高料金収入比率】
　平成29年度より売電開始及び企業債の償還を開始した。今後16年間で償還をしていく。平成30年度においては繰上償還を実施し、当該比率が大きく改善している。
　なお、地方公営企業法を適用していないため、【有形固定資産減価償却率】については、「該当なし」となっている。
</t>
    <rPh sb="339" eb="341">
      <t>コショウ</t>
    </rPh>
    <rPh sb="342" eb="343">
      <t>トモナ</t>
    </rPh>
    <rPh sb="344" eb="346">
      <t>シュウゼン</t>
    </rPh>
    <rPh sb="347" eb="349">
      <t>タイフウ</t>
    </rPh>
    <rPh sb="349" eb="351">
      <t>ヒガイ</t>
    </rPh>
    <rPh sb="352" eb="353">
      <t>トモナ</t>
    </rPh>
    <rPh sb="354" eb="356">
      <t>シュウゼン</t>
    </rPh>
    <rPh sb="356" eb="358">
      <t>コウジ</t>
    </rPh>
    <rPh sb="378" eb="380">
      <t>イチネン</t>
    </rPh>
    <rPh sb="380" eb="382">
      <t>テイド</t>
    </rPh>
    <rPh sb="382" eb="384">
      <t>ケイゾク</t>
    </rPh>
    <rPh sb="397" eb="398">
      <t>クワ</t>
    </rPh>
    <rPh sb="400" eb="402">
      <t>タイフウ</t>
    </rPh>
    <rPh sb="402" eb="403">
      <t>トウ</t>
    </rPh>
    <rPh sb="404" eb="406">
      <t>サイガイ</t>
    </rPh>
    <rPh sb="407" eb="408">
      <t>ソナ</t>
    </rPh>
    <rPh sb="417" eb="419">
      <t>コンゴ</t>
    </rPh>
    <rPh sb="420" eb="422">
      <t>カダイ</t>
    </rPh>
    <rPh sb="484" eb="486">
      <t>ヘイセイ</t>
    </rPh>
    <rPh sb="488" eb="490">
      <t>ネンド</t>
    </rPh>
    <rPh sb="495" eb="496">
      <t>ク</t>
    </rPh>
    <rPh sb="496" eb="497">
      <t>ア</t>
    </rPh>
    <rPh sb="497" eb="499">
      <t>ショウカン</t>
    </rPh>
    <rPh sb="500" eb="502">
      <t>ジッシ</t>
    </rPh>
    <rPh sb="504" eb="506">
      <t>トウガイ</t>
    </rPh>
    <rPh sb="506" eb="508">
      <t>ヒリツ</t>
    </rPh>
    <rPh sb="509" eb="510">
      <t>オオ</t>
    </rPh>
    <rPh sb="512" eb="514">
      <t>カイゼン</t>
    </rPh>
    <rPh sb="525" eb="529">
      <t>チホウコウエイ</t>
    </rPh>
    <rPh sb="529" eb="531">
      <t>キギョウ</t>
    </rPh>
    <rPh sb="531" eb="532">
      <t>ホウ</t>
    </rPh>
    <rPh sb="533" eb="535">
      <t>テキヨウ</t>
    </rPh>
    <rPh sb="544" eb="550">
      <t>ユウケイコテイシサン</t>
    </rPh>
    <rPh sb="550" eb="554">
      <t>ゲンカショウキャク</t>
    </rPh>
    <rPh sb="554" eb="555">
      <t>リツ</t>
    </rPh>
    <rPh sb="563" eb="565">
      <t>ガイトウ</t>
    </rPh>
    <phoneticPr fontId="5"/>
  </si>
  <si>
    <t>国が定める固定価格買取制度（FIT）による売電事業であり、20年間は安定した収益が見込まれる。発電状況を24時間遠隔監視し、売電事業を安定して継続できるように努める。
　また、天災によるリスク、機器不良によるリスクなどもあり、保険及び早期改修を通じて安定した発電につなげて行きたい。
　FIT制度適用終了後（令和19年3月）の事業のあり方については、現時点でその方針は決まっていないため、FIT適用終了後の売電収入の変動リスク等を踏まえて、事業のあり方を検討することとしている。
　なお、経営戦略の策定は令和2年度を予定している。</t>
    <rPh sb="154" eb="156">
      <t>レイワ</t>
    </rPh>
    <rPh sb="244" eb="246">
      <t>ケイエイ</t>
    </rPh>
    <rPh sb="246" eb="248">
      <t>センリャク</t>
    </rPh>
    <rPh sb="249" eb="251">
      <t>サクテイ</t>
    </rPh>
    <rPh sb="252" eb="254">
      <t>レイワ</t>
    </rPh>
    <rPh sb="255" eb="257">
      <t>ネンド</t>
    </rPh>
    <rPh sb="258" eb="26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</si>
</sst>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#N/A</c:v>
                </c:pt>
                <c:pt idx="2">
                  <c:v>1389.2</c:v>
                </c:pt>
                <c:pt idx="3">
                  <c:v>244.2</c:v>
                </c:pt>
                <c:pt idx="4">
                  <c:v>79.099999999999994</c:v>
                </c:pt>
              </c:numCache>
            </c:numRef>
          </c:val>
          <c:extLst xmlns:c16r2="http://schemas.microsoft.com/office/drawing/2015/06/chart">
            <c:ext xmlns:c16="http://schemas.microsoft.com/office/drawing/2014/chart" uri="{C3380CC4-5D6E-409C-BE32-E72D297353CC}">
              <c16:uniqueId val="{00000000-2673-403F-A60A-4A899F7FBFEF}"/>
            </c:ext>
          </c:extLst>
        </c:ser>
        <c:dLbls>
          <c:showLegendKey val="0"/>
          <c:showVal val="0"/>
          <c:showCatName val="0"/>
          <c:showSerName val="0"/>
          <c:showPercent val="0"/>
          <c:showBubbleSize val="0"/>
        </c:dLbls>
        <c:gapWidth val="180"/>
        <c:overlap val="-90"/>
        <c:axId val="377028480"/>
        <c:axId val="37577981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#N/A</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2673-403F-A60A-4A899F7FBFE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673-403F-A60A-4A899F7FBFEF}"/>
            </c:ext>
          </c:extLst>
        </c:ser>
        <c:dLbls>
          <c:showLegendKey val="0"/>
          <c:showVal val="0"/>
          <c:showCatName val="0"/>
          <c:showSerName val="0"/>
          <c:showPercent val="0"/>
          <c:showBubbleSize val="0"/>
        </c:dLbls>
        <c:marker val="1"/>
        <c:smooth val="0"/>
        <c:axId val="377028480"/>
        <c:axId val="375779816"/>
      </c:lineChart>
      <c:catAx>
        <c:axId val="377028480"/>
        <c:scaling>
          <c:orientation val="minMax"/>
        </c:scaling>
        <c:delete val="0"/>
        <c:axPos val="b"/>
        <c:numFmt formatCode="ge" sourceLinked="1"/>
        <c:majorTickMark val="none"/>
        <c:minorTickMark val="none"/>
        <c:tickLblPos val="none"/>
        <c:crossAx val="375779816"/>
        <c:crosses val="autoZero"/>
        <c:auto val="0"/>
        <c:lblAlgn val="ctr"/>
        <c:lblOffset val="100"/>
        <c:noMultiLvlLbl val="1"/>
      </c:catAx>
      <c:valAx>
        <c:axId val="375779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0284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B694-4DCA-8999-5D591D2AF37F}"/>
            </c:ext>
          </c:extLst>
        </c:ser>
        <c:dLbls>
          <c:showLegendKey val="0"/>
          <c:showVal val="0"/>
          <c:showCatName val="0"/>
          <c:showSerName val="0"/>
          <c:showPercent val="0"/>
          <c:showBubbleSize val="0"/>
        </c:dLbls>
        <c:gapWidth val="180"/>
        <c:overlap val="-90"/>
        <c:axId val="377806392"/>
        <c:axId val="37780247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#N/A</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B694-4DCA-8999-5D591D2AF37F}"/>
            </c:ext>
          </c:extLst>
        </c:ser>
        <c:dLbls>
          <c:showLegendKey val="0"/>
          <c:showVal val="0"/>
          <c:showCatName val="0"/>
          <c:showSerName val="0"/>
          <c:showPercent val="0"/>
          <c:showBubbleSize val="0"/>
        </c:dLbls>
        <c:marker val="1"/>
        <c:smooth val="0"/>
        <c:axId val="377806392"/>
        <c:axId val="377802472"/>
      </c:lineChart>
      <c:catAx>
        <c:axId val="377806392"/>
        <c:scaling>
          <c:orientation val="minMax"/>
        </c:scaling>
        <c:delete val="0"/>
        <c:axPos val="b"/>
        <c:numFmt formatCode="ge" sourceLinked="1"/>
        <c:majorTickMark val="none"/>
        <c:minorTickMark val="none"/>
        <c:tickLblPos val="none"/>
        <c:crossAx val="377802472"/>
        <c:crosses val="autoZero"/>
        <c:auto val="0"/>
        <c:lblAlgn val="ctr"/>
        <c:lblOffset val="100"/>
        <c:noMultiLvlLbl val="1"/>
      </c:catAx>
      <c:valAx>
        <c:axId val="377802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806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0F-48A7-80CC-21453F85ADED}"/>
            </c:ext>
          </c:extLst>
        </c:ser>
        <c:dLbls>
          <c:showLegendKey val="0"/>
          <c:showVal val="0"/>
          <c:showCatName val="0"/>
          <c:showSerName val="0"/>
          <c:showPercent val="0"/>
          <c:showBubbleSize val="0"/>
        </c:dLbls>
        <c:gapWidth val="180"/>
        <c:overlap val="-90"/>
        <c:axId val="377805608"/>
        <c:axId val="3778028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0F-48A7-80CC-21453F85ADED}"/>
            </c:ext>
          </c:extLst>
        </c:ser>
        <c:dLbls>
          <c:showLegendKey val="0"/>
          <c:showVal val="0"/>
          <c:showCatName val="0"/>
          <c:showSerName val="0"/>
          <c:showPercent val="0"/>
          <c:showBubbleSize val="0"/>
        </c:dLbls>
        <c:marker val="1"/>
        <c:smooth val="0"/>
        <c:axId val="377805608"/>
        <c:axId val="377802864"/>
      </c:lineChart>
      <c:catAx>
        <c:axId val="377805608"/>
        <c:scaling>
          <c:orientation val="minMax"/>
        </c:scaling>
        <c:delete val="0"/>
        <c:axPos val="b"/>
        <c:numFmt formatCode="ge" sourceLinked="1"/>
        <c:majorTickMark val="none"/>
        <c:minorTickMark val="none"/>
        <c:tickLblPos val="none"/>
        <c:crossAx val="377802864"/>
        <c:crosses val="autoZero"/>
        <c:auto val="0"/>
        <c:lblAlgn val="ctr"/>
        <c:lblOffset val="100"/>
        <c:noMultiLvlLbl val="1"/>
      </c:catAx>
      <c:valAx>
        <c:axId val="37780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805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C3-4F52-A5C8-292EA62813E4}"/>
            </c:ext>
          </c:extLst>
        </c:ser>
        <c:dLbls>
          <c:showLegendKey val="0"/>
          <c:showVal val="0"/>
          <c:showCatName val="0"/>
          <c:showSerName val="0"/>
          <c:showPercent val="0"/>
          <c:showBubbleSize val="0"/>
        </c:dLbls>
        <c:gapWidth val="180"/>
        <c:overlap val="-90"/>
        <c:axId val="377807176"/>
        <c:axId val="37780364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C3-4F52-A5C8-292EA62813E4}"/>
            </c:ext>
          </c:extLst>
        </c:ser>
        <c:dLbls>
          <c:showLegendKey val="0"/>
          <c:showVal val="0"/>
          <c:showCatName val="0"/>
          <c:showSerName val="0"/>
          <c:showPercent val="0"/>
          <c:showBubbleSize val="0"/>
        </c:dLbls>
        <c:marker val="1"/>
        <c:smooth val="0"/>
        <c:axId val="377807176"/>
        <c:axId val="377803648"/>
      </c:lineChart>
      <c:catAx>
        <c:axId val="377807176"/>
        <c:scaling>
          <c:orientation val="minMax"/>
        </c:scaling>
        <c:delete val="0"/>
        <c:axPos val="b"/>
        <c:numFmt formatCode="ge" sourceLinked="1"/>
        <c:majorTickMark val="none"/>
        <c:minorTickMark val="none"/>
        <c:tickLblPos val="none"/>
        <c:crossAx val="377803648"/>
        <c:crosses val="autoZero"/>
        <c:auto val="0"/>
        <c:lblAlgn val="ctr"/>
        <c:lblOffset val="100"/>
        <c:noMultiLvlLbl val="1"/>
      </c:catAx>
      <c:valAx>
        <c:axId val="37780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807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02-4630-A043-15D8B5FBEDE0}"/>
            </c:ext>
          </c:extLst>
        </c:ser>
        <c:dLbls>
          <c:showLegendKey val="0"/>
          <c:showVal val="0"/>
          <c:showCatName val="0"/>
          <c:showSerName val="0"/>
          <c:showPercent val="0"/>
          <c:showBubbleSize val="0"/>
        </c:dLbls>
        <c:gapWidth val="180"/>
        <c:overlap val="-90"/>
        <c:axId val="377804824"/>
        <c:axId val="37780600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02-4630-A043-15D8B5FBEDE0}"/>
            </c:ext>
          </c:extLst>
        </c:ser>
        <c:dLbls>
          <c:showLegendKey val="0"/>
          <c:showVal val="0"/>
          <c:showCatName val="0"/>
          <c:showSerName val="0"/>
          <c:showPercent val="0"/>
          <c:showBubbleSize val="0"/>
        </c:dLbls>
        <c:marker val="1"/>
        <c:smooth val="0"/>
        <c:axId val="377804824"/>
        <c:axId val="377806000"/>
      </c:lineChart>
      <c:catAx>
        <c:axId val="377804824"/>
        <c:scaling>
          <c:orientation val="minMax"/>
        </c:scaling>
        <c:delete val="0"/>
        <c:axPos val="b"/>
        <c:numFmt formatCode="ge" sourceLinked="1"/>
        <c:majorTickMark val="none"/>
        <c:minorTickMark val="none"/>
        <c:tickLblPos val="none"/>
        <c:crossAx val="377806000"/>
        <c:crosses val="autoZero"/>
        <c:auto val="0"/>
        <c:lblAlgn val="ctr"/>
        <c:lblOffset val="100"/>
        <c:noMultiLvlLbl val="1"/>
      </c:catAx>
      <c:valAx>
        <c:axId val="37780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77804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29-4FC7-AC44-2E1B429265A9}"/>
            </c:ext>
          </c:extLst>
        </c:ser>
        <c:dLbls>
          <c:showLegendKey val="0"/>
          <c:showVal val="0"/>
          <c:showCatName val="0"/>
          <c:showSerName val="0"/>
          <c:showPercent val="0"/>
          <c:showBubbleSize val="0"/>
        </c:dLbls>
        <c:gapWidth val="180"/>
        <c:overlap val="-90"/>
        <c:axId val="377808352"/>
        <c:axId val="3778091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29-4FC7-AC44-2E1B429265A9}"/>
            </c:ext>
          </c:extLst>
        </c:ser>
        <c:dLbls>
          <c:showLegendKey val="0"/>
          <c:showVal val="0"/>
          <c:showCatName val="0"/>
          <c:showSerName val="0"/>
          <c:showPercent val="0"/>
          <c:showBubbleSize val="0"/>
        </c:dLbls>
        <c:marker val="1"/>
        <c:smooth val="0"/>
        <c:axId val="377808352"/>
        <c:axId val="377809136"/>
      </c:lineChart>
      <c:catAx>
        <c:axId val="377808352"/>
        <c:scaling>
          <c:orientation val="minMax"/>
        </c:scaling>
        <c:delete val="0"/>
        <c:axPos val="b"/>
        <c:numFmt formatCode="ge" sourceLinked="1"/>
        <c:majorTickMark val="none"/>
        <c:minorTickMark val="none"/>
        <c:tickLblPos val="none"/>
        <c:crossAx val="377809136"/>
        <c:crosses val="autoZero"/>
        <c:auto val="0"/>
        <c:lblAlgn val="ctr"/>
        <c:lblOffset val="100"/>
        <c:noMultiLvlLbl val="1"/>
      </c:catAx>
      <c:valAx>
        <c:axId val="37780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808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94-406E-867D-0D3A2101896D}"/>
            </c:ext>
          </c:extLst>
        </c:ser>
        <c:dLbls>
          <c:showLegendKey val="0"/>
          <c:showVal val="0"/>
          <c:showCatName val="0"/>
          <c:showSerName val="0"/>
          <c:showPercent val="0"/>
          <c:showBubbleSize val="0"/>
        </c:dLbls>
        <c:gapWidth val="180"/>
        <c:overlap val="-90"/>
        <c:axId val="377349456"/>
        <c:axId val="37735141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94-406E-867D-0D3A2101896D}"/>
            </c:ext>
          </c:extLst>
        </c:ser>
        <c:dLbls>
          <c:showLegendKey val="0"/>
          <c:showVal val="0"/>
          <c:showCatName val="0"/>
          <c:showSerName val="0"/>
          <c:showPercent val="0"/>
          <c:showBubbleSize val="0"/>
        </c:dLbls>
        <c:marker val="1"/>
        <c:smooth val="0"/>
        <c:axId val="377349456"/>
        <c:axId val="377351416"/>
      </c:lineChart>
      <c:catAx>
        <c:axId val="377349456"/>
        <c:scaling>
          <c:orientation val="minMax"/>
        </c:scaling>
        <c:delete val="0"/>
        <c:axPos val="b"/>
        <c:numFmt formatCode="ge" sourceLinked="1"/>
        <c:majorTickMark val="none"/>
        <c:minorTickMark val="none"/>
        <c:tickLblPos val="none"/>
        <c:crossAx val="377351416"/>
        <c:crosses val="autoZero"/>
        <c:auto val="0"/>
        <c:lblAlgn val="ctr"/>
        <c:lblOffset val="100"/>
        <c:noMultiLvlLbl val="1"/>
      </c:catAx>
      <c:valAx>
        <c:axId val="377351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34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8A-4D5C-9B0E-81949F695065}"/>
            </c:ext>
          </c:extLst>
        </c:ser>
        <c:dLbls>
          <c:showLegendKey val="0"/>
          <c:showVal val="0"/>
          <c:showCatName val="0"/>
          <c:showSerName val="0"/>
          <c:showPercent val="0"/>
          <c:showBubbleSize val="0"/>
        </c:dLbls>
        <c:gapWidth val="180"/>
        <c:overlap val="-90"/>
        <c:axId val="377352200"/>
        <c:axId val="3782231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8A-4D5C-9B0E-81949F695065}"/>
            </c:ext>
          </c:extLst>
        </c:ser>
        <c:dLbls>
          <c:showLegendKey val="0"/>
          <c:showVal val="0"/>
          <c:showCatName val="0"/>
          <c:showSerName val="0"/>
          <c:showPercent val="0"/>
          <c:showBubbleSize val="0"/>
        </c:dLbls>
        <c:marker val="1"/>
        <c:smooth val="0"/>
        <c:axId val="377352200"/>
        <c:axId val="378223144"/>
      </c:lineChart>
      <c:catAx>
        <c:axId val="377352200"/>
        <c:scaling>
          <c:orientation val="minMax"/>
        </c:scaling>
        <c:delete val="0"/>
        <c:axPos val="b"/>
        <c:numFmt formatCode="ge" sourceLinked="1"/>
        <c:majorTickMark val="none"/>
        <c:minorTickMark val="none"/>
        <c:tickLblPos val="none"/>
        <c:crossAx val="378223144"/>
        <c:crosses val="autoZero"/>
        <c:auto val="0"/>
        <c:lblAlgn val="ctr"/>
        <c:lblOffset val="100"/>
        <c:noMultiLvlLbl val="1"/>
      </c:catAx>
      <c:valAx>
        <c:axId val="378223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352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57-4C11-9D3C-F2453E5DA4D5}"/>
            </c:ext>
          </c:extLst>
        </c:ser>
        <c:dLbls>
          <c:showLegendKey val="0"/>
          <c:showVal val="0"/>
          <c:showCatName val="0"/>
          <c:showSerName val="0"/>
          <c:showPercent val="0"/>
          <c:showBubbleSize val="0"/>
        </c:dLbls>
        <c:gapWidth val="180"/>
        <c:overlap val="-90"/>
        <c:axId val="378218048"/>
        <c:axId val="37822353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7-4C11-9D3C-F2453E5DA4D5}"/>
            </c:ext>
          </c:extLst>
        </c:ser>
        <c:dLbls>
          <c:showLegendKey val="0"/>
          <c:showVal val="0"/>
          <c:showCatName val="0"/>
          <c:showSerName val="0"/>
          <c:showPercent val="0"/>
          <c:showBubbleSize val="0"/>
        </c:dLbls>
        <c:marker val="1"/>
        <c:smooth val="0"/>
        <c:axId val="378218048"/>
        <c:axId val="378223536"/>
      </c:lineChart>
      <c:catAx>
        <c:axId val="378218048"/>
        <c:scaling>
          <c:orientation val="minMax"/>
        </c:scaling>
        <c:delete val="0"/>
        <c:axPos val="b"/>
        <c:numFmt formatCode="ge" sourceLinked="1"/>
        <c:majorTickMark val="none"/>
        <c:minorTickMark val="none"/>
        <c:tickLblPos val="none"/>
        <c:crossAx val="378223536"/>
        <c:crosses val="autoZero"/>
        <c:auto val="0"/>
        <c:lblAlgn val="ctr"/>
        <c:lblOffset val="100"/>
        <c:noMultiLvlLbl val="1"/>
      </c:catAx>
      <c:valAx>
        <c:axId val="37822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21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A3-4780-A97F-5B98B92F8F40}"/>
            </c:ext>
          </c:extLst>
        </c:ser>
        <c:dLbls>
          <c:showLegendKey val="0"/>
          <c:showVal val="0"/>
          <c:showCatName val="0"/>
          <c:showSerName val="0"/>
          <c:showPercent val="0"/>
          <c:showBubbleSize val="0"/>
        </c:dLbls>
        <c:gapWidth val="180"/>
        <c:overlap val="-90"/>
        <c:axId val="378223928"/>
        <c:axId val="37821648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A3-4780-A97F-5B98B92F8F40}"/>
            </c:ext>
          </c:extLst>
        </c:ser>
        <c:dLbls>
          <c:showLegendKey val="0"/>
          <c:showVal val="0"/>
          <c:showCatName val="0"/>
          <c:showSerName val="0"/>
          <c:showPercent val="0"/>
          <c:showBubbleSize val="0"/>
        </c:dLbls>
        <c:marker val="1"/>
        <c:smooth val="0"/>
        <c:axId val="378223928"/>
        <c:axId val="378216480"/>
      </c:lineChart>
      <c:catAx>
        <c:axId val="378223928"/>
        <c:scaling>
          <c:orientation val="minMax"/>
        </c:scaling>
        <c:delete val="0"/>
        <c:axPos val="b"/>
        <c:numFmt formatCode="ge" sourceLinked="1"/>
        <c:majorTickMark val="none"/>
        <c:minorTickMark val="none"/>
        <c:tickLblPos val="none"/>
        <c:crossAx val="378216480"/>
        <c:crosses val="autoZero"/>
        <c:auto val="0"/>
        <c:lblAlgn val="ctr"/>
        <c:lblOffset val="100"/>
        <c:noMultiLvlLbl val="1"/>
      </c:catAx>
      <c:valAx>
        <c:axId val="37821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223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70-455A-9F6C-5BD1F3696644}"/>
            </c:ext>
          </c:extLst>
        </c:ser>
        <c:dLbls>
          <c:showLegendKey val="0"/>
          <c:showVal val="0"/>
          <c:showCatName val="0"/>
          <c:showSerName val="0"/>
          <c:showPercent val="0"/>
          <c:showBubbleSize val="0"/>
        </c:dLbls>
        <c:gapWidth val="180"/>
        <c:overlap val="-90"/>
        <c:axId val="378220008"/>
        <c:axId val="37821883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70-455A-9F6C-5BD1F3696644}"/>
            </c:ext>
          </c:extLst>
        </c:ser>
        <c:dLbls>
          <c:showLegendKey val="0"/>
          <c:showVal val="0"/>
          <c:showCatName val="0"/>
          <c:showSerName val="0"/>
          <c:showPercent val="0"/>
          <c:showBubbleSize val="0"/>
        </c:dLbls>
        <c:marker val="1"/>
        <c:smooth val="0"/>
        <c:axId val="378220008"/>
        <c:axId val="378218832"/>
      </c:lineChart>
      <c:catAx>
        <c:axId val="378220008"/>
        <c:scaling>
          <c:orientation val="minMax"/>
        </c:scaling>
        <c:delete val="0"/>
        <c:axPos val="b"/>
        <c:numFmt formatCode="ge" sourceLinked="1"/>
        <c:majorTickMark val="none"/>
        <c:minorTickMark val="none"/>
        <c:tickLblPos val="none"/>
        <c:crossAx val="378218832"/>
        <c:crosses val="autoZero"/>
        <c:auto val="0"/>
        <c:lblAlgn val="ctr"/>
        <c:lblOffset val="100"/>
        <c:noMultiLvlLbl val="1"/>
      </c:catAx>
      <c:valAx>
        <c:axId val="37821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220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#N/A</c:v>
                </c:pt>
                <c:pt idx="2">
                  <c:v>0</c:v>
                </c:pt>
                <c:pt idx="3">
                  <c:v>551.70000000000005</c:v>
                </c:pt>
                <c:pt idx="4">
                  <c:v>392.7</c:v>
                </c:pt>
              </c:numCache>
            </c:numRef>
          </c:val>
          <c:extLst xmlns:c16r2="http://schemas.microsoft.com/office/drawing/2015/06/chart">
            <c:ext xmlns:c16="http://schemas.microsoft.com/office/drawing/2014/chart" uri="{C3380CC4-5D6E-409C-BE32-E72D297353CC}">
              <c16:uniqueId val="{00000000-123C-4B40-B953-9474DA8456F1}"/>
            </c:ext>
          </c:extLst>
        </c:ser>
        <c:dLbls>
          <c:showLegendKey val="0"/>
          <c:showVal val="0"/>
          <c:showCatName val="0"/>
          <c:showSerName val="0"/>
          <c:showPercent val="0"/>
          <c:showBubbleSize val="0"/>
        </c:dLbls>
        <c:gapWidth val="180"/>
        <c:overlap val="-90"/>
        <c:axId val="375779424"/>
        <c:axId val="3757762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#N/A</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123C-4B40-B953-9474DA8456F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23C-4B40-B953-9474DA8456F1}"/>
            </c:ext>
          </c:extLst>
        </c:ser>
        <c:dLbls>
          <c:showLegendKey val="0"/>
          <c:showVal val="0"/>
          <c:showCatName val="0"/>
          <c:showSerName val="0"/>
          <c:showPercent val="0"/>
          <c:showBubbleSize val="0"/>
        </c:dLbls>
        <c:marker val="1"/>
        <c:smooth val="0"/>
        <c:axId val="375779424"/>
        <c:axId val="375776288"/>
      </c:lineChart>
      <c:catAx>
        <c:axId val="375779424"/>
        <c:scaling>
          <c:orientation val="minMax"/>
        </c:scaling>
        <c:delete val="0"/>
        <c:axPos val="b"/>
        <c:numFmt formatCode="ge" sourceLinked="1"/>
        <c:majorTickMark val="none"/>
        <c:minorTickMark val="none"/>
        <c:tickLblPos val="none"/>
        <c:crossAx val="375776288"/>
        <c:crosses val="autoZero"/>
        <c:auto val="0"/>
        <c:lblAlgn val="ctr"/>
        <c:lblOffset val="100"/>
        <c:noMultiLvlLbl val="1"/>
      </c:catAx>
      <c:valAx>
        <c:axId val="37577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779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B7-4270-BE8C-55898575D487}"/>
            </c:ext>
          </c:extLst>
        </c:ser>
        <c:dLbls>
          <c:showLegendKey val="0"/>
          <c:showVal val="0"/>
          <c:showCatName val="0"/>
          <c:showSerName val="0"/>
          <c:showPercent val="0"/>
          <c:showBubbleSize val="0"/>
        </c:dLbls>
        <c:gapWidth val="180"/>
        <c:overlap val="-90"/>
        <c:axId val="378221576"/>
        <c:axId val="37821726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B7-4270-BE8C-55898575D487}"/>
            </c:ext>
          </c:extLst>
        </c:ser>
        <c:dLbls>
          <c:showLegendKey val="0"/>
          <c:showVal val="0"/>
          <c:showCatName val="0"/>
          <c:showSerName val="0"/>
          <c:showPercent val="0"/>
          <c:showBubbleSize val="0"/>
        </c:dLbls>
        <c:marker val="1"/>
        <c:smooth val="0"/>
        <c:axId val="378221576"/>
        <c:axId val="378217264"/>
      </c:lineChart>
      <c:catAx>
        <c:axId val="378221576"/>
        <c:scaling>
          <c:orientation val="minMax"/>
        </c:scaling>
        <c:delete val="0"/>
        <c:axPos val="b"/>
        <c:numFmt formatCode="ge" sourceLinked="1"/>
        <c:majorTickMark val="none"/>
        <c:minorTickMark val="none"/>
        <c:tickLblPos val="none"/>
        <c:crossAx val="378217264"/>
        <c:crosses val="autoZero"/>
        <c:auto val="0"/>
        <c:lblAlgn val="ctr"/>
        <c:lblOffset val="100"/>
        <c:noMultiLvlLbl val="1"/>
      </c:catAx>
      <c:valAx>
        <c:axId val="37821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221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6B-44B3-A7BF-3D0A8F95EF82}"/>
            </c:ext>
          </c:extLst>
        </c:ser>
        <c:dLbls>
          <c:showLegendKey val="0"/>
          <c:showVal val="0"/>
          <c:showCatName val="0"/>
          <c:showSerName val="0"/>
          <c:showPercent val="0"/>
          <c:showBubbleSize val="0"/>
        </c:dLbls>
        <c:gapWidth val="180"/>
        <c:overlap val="-90"/>
        <c:axId val="378219224"/>
        <c:axId val="37821687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6B-44B3-A7BF-3D0A8F95EF82}"/>
            </c:ext>
          </c:extLst>
        </c:ser>
        <c:dLbls>
          <c:showLegendKey val="0"/>
          <c:showVal val="0"/>
          <c:showCatName val="0"/>
          <c:showSerName val="0"/>
          <c:showPercent val="0"/>
          <c:showBubbleSize val="0"/>
        </c:dLbls>
        <c:marker val="1"/>
        <c:smooth val="0"/>
        <c:axId val="378219224"/>
        <c:axId val="378216872"/>
      </c:lineChart>
      <c:catAx>
        <c:axId val="378219224"/>
        <c:scaling>
          <c:orientation val="minMax"/>
        </c:scaling>
        <c:delete val="0"/>
        <c:axPos val="b"/>
        <c:numFmt formatCode="ge" sourceLinked="1"/>
        <c:majorTickMark val="none"/>
        <c:minorTickMark val="none"/>
        <c:tickLblPos val="none"/>
        <c:crossAx val="378216872"/>
        <c:crosses val="autoZero"/>
        <c:auto val="0"/>
        <c:lblAlgn val="ctr"/>
        <c:lblOffset val="100"/>
        <c:noMultiLvlLbl val="1"/>
      </c:catAx>
      <c:valAx>
        <c:axId val="378216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219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6E-4268-9E1D-74A6A84E6A87}"/>
            </c:ext>
          </c:extLst>
        </c:ser>
        <c:dLbls>
          <c:showLegendKey val="0"/>
          <c:showVal val="0"/>
          <c:showCatName val="0"/>
          <c:showSerName val="0"/>
          <c:showPercent val="0"/>
          <c:showBubbleSize val="0"/>
        </c:dLbls>
        <c:gapWidth val="180"/>
        <c:overlap val="-90"/>
        <c:axId val="378221968"/>
        <c:axId val="37821765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E-4268-9E1D-74A6A84E6A87}"/>
            </c:ext>
          </c:extLst>
        </c:ser>
        <c:dLbls>
          <c:showLegendKey val="0"/>
          <c:showVal val="0"/>
          <c:showCatName val="0"/>
          <c:showSerName val="0"/>
          <c:showPercent val="0"/>
          <c:showBubbleSize val="0"/>
        </c:dLbls>
        <c:marker val="1"/>
        <c:smooth val="0"/>
        <c:axId val="378221968"/>
        <c:axId val="378217656"/>
      </c:lineChart>
      <c:catAx>
        <c:axId val="378221968"/>
        <c:scaling>
          <c:orientation val="minMax"/>
        </c:scaling>
        <c:delete val="0"/>
        <c:axPos val="b"/>
        <c:numFmt formatCode="ge" sourceLinked="1"/>
        <c:majorTickMark val="none"/>
        <c:minorTickMark val="none"/>
        <c:tickLblPos val="none"/>
        <c:crossAx val="378217656"/>
        <c:crosses val="autoZero"/>
        <c:auto val="0"/>
        <c:lblAlgn val="ctr"/>
        <c:lblOffset val="100"/>
        <c:noMultiLvlLbl val="1"/>
      </c:catAx>
      <c:valAx>
        <c:axId val="37821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22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9B-4FC4-8CEE-9FE67F052599}"/>
            </c:ext>
          </c:extLst>
        </c:ser>
        <c:dLbls>
          <c:showLegendKey val="0"/>
          <c:showVal val="0"/>
          <c:showCatName val="0"/>
          <c:showSerName val="0"/>
          <c:showPercent val="0"/>
          <c:showBubbleSize val="0"/>
        </c:dLbls>
        <c:gapWidth val="180"/>
        <c:overlap val="-90"/>
        <c:axId val="378811416"/>
        <c:axId val="37880906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9B-4FC4-8CEE-9FE67F052599}"/>
            </c:ext>
          </c:extLst>
        </c:ser>
        <c:dLbls>
          <c:showLegendKey val="0"/>
          <c:showVal val="0"/>
          <c:showCatName val="0"/>
          <c:showSerName val="0"/>
          <c:showPercent val="0"/>
          <c:showBubbleSize val="0"/>
        </c:dLbls>
        <c:marker val="1"/>
        <c:smooth val="0"/>
        <c:axId val="378811416"/>
        <c:axId val="378809064"/>
      </c:lineChart>
      <c:catAx>
        <c:axId val="378811416"/>
        <c:scaling>
          <c:orientation val="minMax"/>
        </c:scaling>
        <c:delete val="0"/>
        <c:axPos val="b"/>
        <c:numFmt formatCode="ge" sourceLinked="1"/>
        <c:majorTickMark val="none"/>
        <c:minorTickMark val="none"/>
        <c:tickLblPos val="none"/>
        <c:crossAx val="378809064"/>
        <c:crosses val="autoZero"/>
        <c:auto val="0"/>
        <c:lblAlgn val="ctr"/>
        <c:lblOffset val="100"/>
        <c:noMultiLvlLbl val="1"/>
      </c:catAx>
      <c:valAx>
        <c:axId val="37880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811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90-4FDD-A8AE-2AE595BBA8ED}"/>
            </c:ext>
          </c:extLst>
        </c:ser>
        <c:dLbls>
          <c:showLegendKey val="0"/>
          <c:showVal val="0"/>
          <c:showCatName val="0"/>
          <c:showSerName val="0"/>
          <c:showPercent val="0"/>
          <c:showBubbleSize val="0"/>
        </c:dLbls>
        <c:gapWidth val="180"/>
        <c:overlap val="-90"/>
        <c:axId val="378812592"/>
        <c:axId val="3788129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90-4FDD-A8AE-2AE595BBA8ED}"/>
            </c:ext>
          </c:extLst>
        </c:ser>
        <c:dLbls>
          <c:showLegendKey val="0"/>
          <c:showVal val="0"/>
          <c:showCatName val="0"/>
          <c:showSerName val="0"/>
          <c:showPercent val="0"/>
          <c:showBubbleSize val="0"/>
        </c:dLbls>
        <c:marker val="1"/>
        <c:smooth val="0"/>
        <c:axId val="378812592"/>
        <c:axId val="378812984"/>
      </c:lineChart>
      <c:catAx>
        <c:axId val="378812592"/>
        <c:scaling>
          <c:orientation val="minMax"/>
        </c:scaling>
        <c:delete val="0"/>
        <c:axPos val="b"/>
        <c:numFmt formatCode="ge" sourceLinked="1"/>
        <c:majorTickMark val="none"/>
        <c:minorTickMark val="none"/>
        <c:tickLblPos val="none"/>
        <c:crossAx val="378812984"/>
        <c:crosses val="autoZero"/>
        <c:auto val="0"/>
        <c:lblAlgn val="ctr"/>
        <c:lblOffset val="100"/>
        <c:noMultiLvlLbl val="1"/>
      </c:catAx>
      <c:valAx>
        <c:axId val="37881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8125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13-4B38-8159-23FC78CDDCF9}"/>
            </c:ext>
          </c:extLst>
        </c:ser>
        <c:dLbls>
          <c:showLegendKey val="0"/>
          <c:showVal val="0"/>
          <c:showCatName val="0"/>
          <c:showSerName val="0"/>
          <c:showPercent val="0"/>
          <c:showBubbleSize val="0"/>
        </c:dLbls>
        <c:gapWidth val="180"/>
        <c:overlap val="-90"/>
        <c:axId val="378811808"/>
        <c:axId val="37881102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13-4B38-8159-23FC78CDDCF9}"/>
            </c:ext>
          </c:extLst>
        </c:ser>
        <c:dLbls>
          <c:showLegendKey val="0"/>
          <c:showVal val="0"/>
          <c:showCatName val="0"/>
          <c:showSerName val="0"/>
          <c:showPercent val="0"/>
          <c:showBubbleSize val="0"/>
        </c:dLbls>
        <c:marker val="1"/>
        <c:smooth val="0"/>
        <c:axId val="378811808"/>
        <c:axId val="378811024"/>
      </c:lineChart>
      <c:catAx>
        <c:axId val="378811808"/>
        <c:scaling>
          <c:orientation val="minMax"/>
        </c:scaling>
        <c:delete val="0"/>
        <c:axPos val="b"/>
        <c:numFmt formatCode="ge" sourceLinked="1"/>
        <c:majorTickMark val="none"/>
        <c:minorTickMark val="none"/>
        <c:tickLblPos val="none"/>
        <c:crossAx val="378811024"/>
        <c:crosses val="autoZero"/>
        <c:auto val="0"/>
        <c:lblAlgn val="ctr"/>
        <c:lblOffset val="100"/>
        <c:noMultiLvlLbl val="1"/>
      </c:catAx>
      <c:valAx>
        <c:axId val="37881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81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0</c:v>
                </c:pt>
                <c:pt idx="3">
                  <c:v>17.399999999999999</c:v>
                </c:pt>
                <c:pt idx="4">
                  <c:v>17.600000000000001</c:v>
                </c:pt>
              </c:numCache>
            </c:numRef>
          </c:val>
          <c:extLst xmlns:c16r2="http://schemas.microsoft.com/office/drawing/2015/06/chart">
            <c:ext xmlns:c16="http://schemas.microsoft.com/office/drawing/2014/chart" uri="{C3380CC4-5D6E-409C-BE32-E72D297353CC}">
              <c16:uniqueId val="{00000000-D838-4F96-BC09-724CAE93AEDC}"/>
            </c:ext>
          </c:extLst>
        </c:ser>
        <c:dLbls>
          <c:showLegendKey val="0"/>
          <c:showVal val="0"/>
          <c:showCatName val="0"/>
          <c:showSerName val="0"/>
          <c:showPercent val="0"/>
          <c:showBubbleSize val="0"/>
        </c:dLbls>
        <c:gapWidth val="180"/>
        <c:overlap val="-90"/>
        <c:axId val="378810240"/>
        <c:axId val="37881376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D838-4F96-BC09-724CAE93AEDC}"/>
            </c:ext>
          </c:extLst>
        </c:ser>
        <c:dLbls>
          <c:showLegendKey val="0"/>
          <c:showVal val="0"/>
          <c:showCatName val="0"/>
          <c:showSerName val="0"/>
          <c:showPercent val="0"/>
          <c:showBubbleSize val="0"/>
        </c:dLbls>
        <c:marker val="1"/>
        <c:smooth val="0"/>
        <c:axId val="378810240"/>
        <c:axId val="378813768"/>
      </c:lineChart>
      <c:catAx>
        <c:axId val="378810240"/>
        <c:scaling>
          <c:orientation val="minMax"/>
        </c:scaling>
        <c:delete val="0"/>
        <c:axPos val="b"/>
        <c:numFmt formatCode="ge" sourceLinked="1"/>
        <c:majorTickMark val="none"/>
        <c:minorTickMark val="none"/>
        <c:tickLblPos val="none"/>
        <c:crossAx val="378813768"/>
        <c:crosses val="autoZero"/>
        <c:auto val="0"/>
        <c:lblAlgn val="ctr"/>
        <c:lblOffset val="100"/>
        <c:noMultiLvlLbl val="1"/>
      </c:catAx>
      <c:valAx>
        <c:axId val="37881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810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0</c:v>
                </c:pt>
                <c:pt idx="3">
                  <c:v>2.4</c:v>
                </c:pt>
                <c:pt idx="4">
                  <c:v>2.1</c:v>
                </c:pt>
              </c:numCache>
            </c:numRef>
          </c:val>
          <c:extLst xmlns:c16r2="http://schemas.microsoft.com/office/drawing/2015/06/chart">
            <c:ext xmlns:c16="http://schemas.microsoft.com/office/drawing/2014/chart" uri="{C3380CC4-5D6E-409C-BE32-E72D297353CC}">
              <c16:uniqueId val="{00000000-48D2-4D35-AED0-FCA9BBF9EE53}"/>
            </c:ext>
          </c:extLst>
        </c:ser>
        <c:dLbls>
          <c:showLegendKey val="0"/>
          <c:showVal val="0"/>
          <c:showCatName val="0"/>
          <c:showSerName val="0"/>
          <c:showPercent val="0"/>
          <c:showBubbleSize val="0"/>
        </c:dLbls>
        <c:gapWidth val="180"/>
        <c:overlap val="-90"/>
        <c:axId val="378814552"/>
        <c:axId val="3788149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48D2-4D35-AED0-FCA9BBF9EE53}"/>
            </c:ext>
          </c:extLst>
        </c:ser>
        <c:dLbls>
          <c:showLegendKey val="0"/>
          <c:showVal val="0"/>
          <c:showCatName val="0"/>
          <c:showSerName val="0"/>
          <c:showPercent val="0"/>
          <c:showBubbleSize val="0"/>
        </c:dLbls>
        <c:marker val="1"/>
        <c:smooth val="0"/>
        <c:axId val="378814552"/>
        <c:axId val="378814944"/>
      </c:lineChart>
      <c:catAx>
        <c:axId val="378814552"/>
        <c:scaling>
          <c:orientation val="minMax"/>
        </c:scaling>
        <c:delete val="0"/>
        <c:axPos val="b"/>
        <c:numFmt formatCode="ge" sourceLinked="1"/>
        <c:majorTickMark val="none"/>
        <c:minorTickMark val="none"/>
        <c:tickLblPos val="none"/>
        <c:crossAx val="378814944"/>
        <c:crosses val="autoZero"/>
        <c:auto val="0"/>
        <c:lblAlgn val="ctr"/>
        <c:lblOffset val="100"/>
        <c:noMultiLvlLbl val="1"/>
      </c:catAx>
      <c:valAx>
        <c:axId val="378814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814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739.7</c:v>
                </c:pt>
                <c:pt idx="4">
                  <c:v>627.9</c:v>
                </c:pt>
              </c:numCache>
            </c:numRef>
          </c:val>
          <c:extLst xmlns:c16r2="http://schemas.microsoft.com/office/drawing/2015/06/chart">
            <c:ext xmlns:c16="http://schemas.microsoft.com/office/drawing/2014/chart" uri="{C3380CC4-5D6E-409C-BE32-E72D297353CC}">
              <c16:uniqueId val="{00000000-DAD0-4CFF-B79A-0ED2F5575D6A}"/>
            </c:ext>
          </c:extLst>
        </c:ser>
        <c:dLbls>
          <c:showLegendKey val="0"/>
          <c:showVal val="0"/>
          <c:showCatName val="0"/>
          <c:showSerName val="0"/>
          <c:showPercent val="0"/>
          <c:showBubbleSize val="0"/>
        </c:dLbls>
        <c:gapWidth val="180"/>
        <c:overlap val="-90"/>
        <c:axId val="378815728"/>
        <c:axId val="3788161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DAD0-4CFF-B79A-0ED2F5575D6A}"/>
            </c:ext>
          </c:extLst>
        </c:ser>
        <c:dLbls>
          <c:showLegendKey val="0"/>
          <c:showVal val="0"/>
          <c:showCatName val="0"/>
          <c:showSerName val="0"/>
          <c:showPercent val="0"/>
          <c:showBubbleSize val="0"/>
        </c:dLbls>
        <c:marker val="1"/>
        <c:smooth val="0"/>
        <c:axId val="378815728"/>
        <c:axId val="378816120"/>
      </c:lineChart>
      <c:catAx>
        <c:axId val="378815728"/>
        <c:scaling>
          <c:orientation val="minMax"/>
        </c:scaling>
        <c:delete val="0"/>
        <c:axPos val="b"/>
        <c:numFmt formatCode="ge" sourceLinked="1"/>
        <c:majorTickMark val="none"/>
        <c:minorTickMark val="none"/>
        <c:tickLblPos val="none"/>
        <c:crossAx val="378816120"/>
        <c:crosses val="autoZero"/>
        <c:auto val="0"/>
        <c:lblAlgn val="ctr"/>
        <c:lblOffset val="100"/>
        <c:noMultiLvlLbl val="1"/>
      </c:catAx>
      <c:valAx>
        <c:axId val="378816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815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E3-4ADE-8B60-5C8B3A646408}"/>
            </c:ext>
          </c:extLst>
        </c:ser>
        <c:dLbls>
          <c:showLegendKey val="0"/>
          <c:showVal val="0"/>
          <c:showCatName val="0"/>
          <c:showSerName val="0"/>
          <c:showPercent val="0"/>
          <c:showBubbleSize val="0"/>
        </c:dLbls>
        <c:gapWidth val="180"/>
        <c:overlap val="-90"/>
        <c:axId val="378809456"/>
        <c:axId val="3788098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E3-4ADE-8B60-5C8B3A646408}"/>
            </c:ext>
          </c:extLst>
        </c:ser>
        <c:dLbls>
          <c:showLegendKey val="0"/>
          <c:showVal val="0"/>
          <c:showCatName val="0"/>
          <c:showSerName val="0"/>
          <c:showPercent val="0"/>
          <c:showBubbleSize val="0"/>
        </c:dLbls>
        <c:marker val="1"/>
        <c:smooth val="0"/>
        <c:axId val="378809456"/>
        <c:axId val="378809848"/>
      </c:lineChart>
      <c:catAx>
        <c:axId val="378809456"/>
        <c:scaling>
          <c:orientation val="minMax"/>
        </c:scaling>
        <c:delete val="0"/>
        <c:axPos val="b"/>
        <c:numFmt formatCode="ge" sourceLinked="1"/>
        <c:majorTickMark val="none"/>
        <c:minorTickMark val="none"/>
        <c:tickLblPos val="none"/>
        <c:crossAx val="378809848"/>
        <c:crosses val="autoZero"/>
        <c:auto val="0"/>
        <c:lblAlgn val="ctr"/>
        <c:lblOffset val="100"/>
        <c:noMultiLvlLbl val="1"/>
      </c:catAx>
      <c:valAx>
        <c:axId val="378809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880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54-47CF-A287-02E80811E7B7}"/>
            </c:ext>
          </c:extLst>
        </c:ser>
        <c:dLbls>
          <c:showLegendKey val="0"/>
          <c:showVal val="0"/>
          <c:showCatName val="0"/>
          <c:showSerName val="0"/>
          <c:showPercent val="0"/>
          <c:showBubbleSize val="0"/>
        </c:dLbls>
        <c:gapWidth val="180"/>
        <c:overlap val="-90"/>
        <c:axId val="377346712"/>
        <c:axId val="3773486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54-47CF-A287-02E80811E7B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9954-47CF-A287-02E80811E7B7}"/>
            </c:ext>
          </c:extLst>
        </c:ser>
        <c:dLbls>
          <c:showLegendKey val="0"/>
          <c:showVal val="0"/>
          <c:showCatName val="0"/>
          <c:showSerName val="0"/>
          <c:showPercent val="0"/>
          <c:showBubbleSize val="0"/>
        </c:dLbls>
        <c:marker val="1"/>
        <c:smooth val="0"/>
        <c:axId val="377346712"/>
        <c:axId val="377348672"/>
      </c:lineChart>
      <c:catAx>
        <c:axId val="377346712"/>
        <c:scaling>
          <c:orientation val="minMax"/>
        </c:scaling>
        <c:delete val="0"/>
        <c:axPos val="b"/>
        <c:numFmt formatCode="ge" sourceLinked="1"/>
        <c:majorTickMark val="none"/>
        <c:minorTickMark val="none"/>
        <c:tickLblPos val="none"/>
        <c:crossAx val="377348672"/>
        <c:crosses val="autoZero"/>
        <c:auto val="0"/>
        <c:lblAlgn val="ctr"/>
        <c:lblOffset val="100"/>
        <c:noMultiLvlLbl val="1"/>
      </c:catAx>
      <c:valAx>
        <c:axId val="37734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346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4D8F-439B-9966-6CD6C8E5EACD}"/>
            </c:ext>
          </c:extLst>
        </c:ser>
        <c:dLbls>
          <c:showLegendKey val="0"/>
          <c:showVal val="0"/>
          <c:showCatName val="0"/>
          <c:showSerName val="0"/>
          <c:showPercent val="0"/>
          <c:showBubbleSize val="0"/>
        </c:dLbls>
        <c:gapWidth val="180"/>
        <c:overlap val="-90"/>
        <c:axId val="420889872"/>
        <c:axId val="42089104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4D8F-439B-9966-6CD6C8E5EACD}"/>
            </c:ext>
          </c:extLst>
        </c:ser>
        <c:dLbls>
          <c:showLegendKey val="0"/>
          <c:showVal val="0"/>
          <c:showCatName val="0"/>
          <c:showSerName val="0"/>
          <c:showPercent val="0"/>
          <c:showBubbleSize val="0"/>
        </c:dLbls>
        <c:marker val="1"/>
        <c:smooth val="0"/>
        <c:axId val="420889872"/>
        <c:axId val="420891048"/>
      </c:lineChart>
      <c:catAx>
        <c:axId val="420889872"/>
        <c:scaling>
          <c:orientation val="minMax"/>
        </c:scaling>
        <c:delete val="0"/>
        <c:axPos val="b"/>
        <c:numFmt formatCode="ge" sourceLinked="1"/>
        <c:majorTickMark val="none"/>
        <c:minorTickMark val="none"/>
        <c:tickLblPos val="none"/>
        <c:crossAx val="420891048"/>
        <c:crosses val="autoZero"/>
        <c:auto val="0"/>
        <c:lblAlgn val="ctr"/>
        <c:lblOffset val="100"/>
        <c:noMultiLvlLbl val="1"/>
      </c:catAx>
      <c:valAx>
        <c:axId val="420891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088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#N/A</c:v>
                </c:pt>
                <c:pt idx="2">
                  <c:v>#N/A</c:v>
                </c:pt>
                <c:pt idx="3">
                  <c:v>18905.8</c:v>
                </c:pt>
                <c:pt idx="4">
                  <c:v>20372.3</c:v>
                </c:pt>
              </c:numCache>
            </c:numRef>
          </c:val>
          <c:extLst xmlns:c16r2="http://schemas.microsoft.com/office/drawing/2015/06/chart">
            <c:ext xmlns:c16="http://schemas.microsoft.com/office/drawing/2014/chart" uri="{C3380CC4-5D6E-409C-BE32-E72D297353CC}">
              <c16:uniqueId val="{00000000-C144-4504-BAA1-2D28039162B8}"/>
            </c:ext>
          </c:extLst>
        </c:ser>
        <c:dLbls>
          <c:showLegendKey val="0"/>
          <c:showVal val="0"/>
          <c:showCatName val="0"/>
          <c:showSerName val="0"/>
          <c:showPercent val="0"/>
          <c:showBubbleSize val="0"/>
        </c:dLbls>
        <c:gapWidth val="180"/>
        <c:overlap val="-90"/>
        <c:axId val="377351024"/>
        <c:axId val="37734749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C144-4504-BAA1-2D28039162B8}"/>
            </c:ext>
          </c:extLst>
        </c:ser>
        <c:dLbls>
          <c:showLegendKey val="0"/>
          <c:showVal val="0"/>
          <c:showCatName val="0"/>
          <c:showSerName val="0"/>
          <c:showPercent val="0"/>
          <c:showBubbleSize val="0"/>
        </c:dLbls>
        <c:marker val="1"/>
        <c:smooth val="0"/>
        <c:axId val="377351024"/>
        <c:axId val="377347496"/>
      </c:lineChart>
      <c:catAx>
        <c:axId val="377351024"/>
        <c:scaling>
          <c:orientation val="minMax"/>
        </c:scaling>
        <c:delete val="0"/>
        <c:axPos val="b"/>
        <c:numFmt formatCode="ge" sourceLinked="1"/>
        <c:majorTickMark val="none"/>
        <c:minorTickMark val="none"/>
        <c:tickLblPos val="none"/>
        <c:crossAx val="377347496"/>
        <c:crosses val="autoZero"/>
        <c:auto val="0"/>
        <c:lblAlgn val="ctr"/>
        <c:lblOffset val="100"/>
        <c:noMultiLvlLbl val="1"/>
      </c:catAx>
      <c:valAx>
        <c:axId val="377347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35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#N/A</c:v>
                </c:pt>
                <c:pt idx="2">
                  <c:v>-716</c:v>
                </c:pt>
                <c:pt idx="3">
                  <c:v>93346</c:v>
                </c:pt>
                <c:pt idx="4">
                  <c:v>50894</c:v>
                </c:pt>
              </c:numCache>
            </c:numRef>
          </c:val>
          <c:extLst xmlns:c16r2="http://schemas.microsoft.com/office/drawing/2015/06/chart">
            <c:ext xmlns:c16="http://schemas.microsoft.com/office/drawing/2014/chart" uri="{C3380CC4-5D6E-409C-BE32-E72D297353CC}">
              <c16:uniqueId val="{00000000-C270-44CB-873C-62777EB3DB04}"/>
            </c:ext>
          </c:extLst>
        </c:ser>
        <c:dLbls>
          <c:showLegendKey val="0"/>
          <c:showVal val="0"/>
          <c:showCatName val="0"/>
          <c:showSerName val="0"/>
          <c:showPercent val="0"/>
          <c:showBubbleSize val="0"/>
        </c:dLbls>
        <c:gapWidth val="180"/>
        <c:overlap val="-90"/>
        <c:axId val="377352592"/>
        <c:axId val="3773482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C270-44CB-873C-62777EB3DB04}"/>
            </c:ext>
          </c:extLst>
        </c:ser>
        <c:dLbls>
          <c:showLegendKey val="0"/>
          <c:showVal val="0"/>
          <c:showCatName val="0"/>
          <c:showSerName val="0"/>
          <c:showPercent val="0"/>
          <c:showBubbleSize val="0"/>
        </c:dLbls>
        <c:marker val="1"/>
        <c:smooth val="0"/>
        <c:axId val="377352592"/>
        <c:axId val="377348280"/>
      </c:lineChart>
      <c:catAx>
        <c:axId val="377352592"/>
        <c:scaling>
          <c:orientation val="minMax"/>
        </c:scaling>
        <c:delete val="0"/>
        <c:axPos val="b"/>
        <c:numFmt formatCode="ge" sourceLinked="1"/>
        <c:majorTickMark val="none"/>
        <c:minorTickMark val="none"/>
        <c:tickLblPos val="none"/>
        <c:crossAx val="377348280"/>
        <c:crosses val="autoZero"/>
        <c:auto val="0"/>
        <c:lblAlgn val="ctr"/>
        <c:lblOffset val="100"/>
        <c:noMultiLvlLbl val="1"/>
      </c:catAx>
      <c:valAx>
        <c:axId val="3773482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35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#N/A</c:v>
                </c:pt>
                <c:pt idx="2">
                  <c:v>0</c:v>
                </c:pt>
                <c:pt idx="3">
                  <c:v>17.399999999999999</c:v>
                </c:pt>
                <c:pt idx="4">
                  <c:v>17.600000000000001</c:v>
                </c:pt>
              </c:numCache>
            </c:numRef>
          </c:val>
          <c:extLst xmlns:c16r2="http://schemas.microsoft.com/office/drawing/2015/06/chart">
            <c:ext xmlns:c16="http://schemas.microsoft.com/office/drawing/2014/chart" uri="{C3380CC4-5D6E-409C-BE32-E72D297353CC}">
              <c16:uniqueId val="{00000000-5A43-4FE0-88E9-F64859464BE2}"/>
            </c:ext>
          </c:extLst>
        </c:ser>
        <c:dLbls>
          <c:showLegendKey val="0"/>
          <c:showVal val="0"/>
          <c:showCatName val="0"/>
          <c:showSerName val="0"/>
          <c:showPercent val="0"/>
          <c:showBubbleSize val="0"/>
        </c:dLbls>
        <c:gapWidth val="180"/>
        <c:overlap val="-90"/>
        <c:axId val="377349848"/>
        <c:axId val="37734906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#N/A</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5A43-4FE0-88E9-F64859464BE2}"/>
            </c:ext>
          </c:extLst>
        </c:ser>
        <c:dLbls>
          <c:showLegendKey val="0"/>
          <c:showVal val="0"/>
          <c:showCatName val="0"/>
          <c:showSerName val="0"/>
          <c:showPercent val="0"/>
          <c:showBubbleSize val="0"/>
        </c:dLbls>
        <c:marker val="1"/>
        <c:smooth val="0"/>
        <c:axId val="377349848"/>
        <c:axId val="377349064"/>
      </c:lineChart>
      <c:catAx>
        <c:axId val="377349848"/>
        <c:scaling>
          <c:orientation val="minMax"/>
        </c:scaling>
        <c:delete val="0"/>
        <c:axPos val="b"/>
        <c:numFmt formatCode="ge" sourceLinked="1"/>
        <c:majorTickMark val="none"/>
        <c:minorTickMark val="none"/>
        <c:tickLblPos val="none"/>
        <c:crossAx val="377349064"/>
        <c:crosses val="autoZero"/>
        <c:auto val="0"/>
        <c:lblAlgn val="ctr"/>
        <c:lblOffset val="100"/>
        <c:noMultiLvlLbl val="1"/>
      </c:catAx>
      <c:valAx>
        <c:axId val="37734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34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#N/A</c:v>
                </c:pt>
                <c:pt idx="2">
                  <c:v>0</c:v>
                </c:pt>
                <c:pt idx="3">
                  <c:v>2.4</c:v>
                </c:pt>
                <c:pt idx="4">
                  <c:v>2.1</c:v>
                </c:pt>
              </c:numCache>
            </c:numRef>
          </c:val>
          <c:extLst xmlns:c16r2="http://schemas.microsoft.com/office/drawing/2015/06/chart">
            <c:ext xmlns:c16="http://schemas.microsoft.com/office/drawing/2014/chart" uri="{C3380CC4-5D6E-409C-BE32-E72D297353CC}">
              <c16:uniqueId val="{00000000-F4A8-4C58-8A07-781E3576AE0B}"/>
            </c:ext>
          </c:extLst>
        </c:ser>
        <c:dLbls>
          <c:showLegendKey val="0"/>
          <c:showVal val="0"/>
          <c:showCatName val="0"/>
          <c:showSerName val="0"/>
          <c:showPercent val="0"/>
          <c:showBubbleSize val="0"/>
        </c:dLbls>
        <c:gapWidth val="180"/>
        <c:overlap val="-90"/>
        <c:axId val="377351808"/>
        <c:axId val="37735298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#N/A</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F4A8-4C58-8A07-781E3576AE0B}"/>
            </c:ext>
          </c:extLst>
        </c:ser>
        <c:dLbls>
          <c:showLegendKey val="0"/>
          <c:showVal val="0"/>
          <c:showCatName val="0"/>
          <c:showSerName val="0"/>
          <c:showPercent val="0"/>
          <c:showBubbleSize val="0"/>
        </c:dLbls>
        <c:marker val="1"/>
        <c:smooth val="0"/>
        <c:axId val="377351808"/>
        <c:axId val="377352984"/>
      </c:lineChart>
      <c:catAx>
        <c:axId val="377351808"/>
        <c:scaling>
          <c:orientation val="minMax"/>
        </c:scaling>
        <c:delete val="0"/>
        <c:axPos val="b"/>
        <c:numFmt formatCode="ge" sourceLinked="1"/>
        <c:majorTickMark val="none"/>
        <c:minorTickMark val="none"/>
        <c:tickLblPos val="none"/>
        <c:crossAx val="377352984"/>
        <c:crosses val="autoZero"/>
        <c:auto val="0"/>
        <c:lblAlgn val="ctr"/>
        <c:lblOffset val="100"/>
        <c:noMultiLvlLbl val="1"/>
      </c:catAx>
      <c:valAx>
        <c:axId val="37735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35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#N/A</c:v>
                </c:pt>
                <c:pt idx="2">
                  <c:v>#N/A</c:v>
                </c:pt>
                <c:pt idx="3">
                  <c:v>739.7</c:v>
                </c:pt>
                <c:pt idx="4">
                  <c:v>627.9</c:v>
                </c:pt>
              </c:numCache>
            </c:numRef>
          </c:val>
          <c:extLst xmlns:c16r2="http://schemas.microsoft.com/office/drawing/2015/06/chart">
            <c:ext xmlns:c16="http://schemas.microsoft.com/office/drawing/2014/chart" uri="{C3380CC4-5D6E-409C-BE32-E72D297353CC}">
              <c16:uniqueId val="{00000000-1EBA-43DF-80A3-E665187E728C}"/>
            </c:ext>
          </c:extLst>
        </c:ser>
        <c:dLbls>
          <c:showLegendKey val="0"/>
          <c:showVal val="0"/>
          <c:showCatName val="0"/>
          <c:showSerName val="0"/>
          <c:showPercent val="0"/>
          <c:showBubbleSize val="0"/>
        </c:dLbls>
        <c:gapWidth val="180"/>
        <c:overlap val="-90"/>
        <c:axId val="377804040"/>
        <c:axId val="3778044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#N/A</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1EBA-43DF-80A3-E665187E728C}"/>
            </c:ext>
          </c:extLst>
        </c:ser>
        <c:dLbls>
          <c:showLegendKey val="0"/>
          <c:showVal val="0"/>
          <c:showCatName val="0"/>
          <c:showSerName val="0"/>
          <c:showPercent val="0"/>
          <c:showBubbleSize val="0"/>
        </c:dLbls>
        <c:marker val="1"/>
        <c:smooth val="0"/>
        <c:axId val="377804040"/>
        <c:axId val="377804432"/>
      </c:lineChart>
      <c:catAx>
        <c:axId val="377804040"/>
        <c:scaling>
          <c:orientation val="minMax"/>
        </c:scaling>
        <c:delete val="0"/>
        <c:axPos val="b"/>
        <c:numFmt formatCode="ge" sourceLinked="1"/>
        <c:majorTickMark val="none"/>
        <c:minorTickMark val="none"/>
        <c:tickLblPos val="none"/>
        <c:crossAx val="377804432"/>
        <c:crosses val="autoZero"/>
        <c:auto val="0"/>
        <c:lblAlgn val="ctr"/>
        <c:lblOffset val="100"/>
        <c:noMultiLvlLbl val="1"/>
      </c:catAx>
      <c:valAx>
        <c:axId val="37780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7804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41-40DC-A81E-534BA31DE24E}"/>
            </c:ext>
          </c:extLst>
        </c:ser>
        <c:dLbls>
          <c:showLegendKey val="0"/>
          <c:showVal val="0"/>
          <c:showCatName val="0"/>
          <c:showSerName val="0"/>
          <c:showPercent val="0"/>
          <c:showBubbleSize val="0"/>
        </c:dLbls>
        <c:gapWidth val="180"/>
        <c:overlap val="-90"/>
        <c:axId val="377801688"/>
        <c:axId val="37780874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41-40DC-A81E-534BA31DE24E}"/>
            </c:ext>
          </c:extLst>
        </c:ser>
        <c:dLbls>
          <c:showLegendKey val="0"/>
          <c:showVal val="0"/>
          <c:showCatName val="0"/>
          <c:showSerName val="0"/>
          <c:showPercent val="0"/>
          <c:showBubbleSize val="0"/>
        </c:dLbls>
        <c:marker val="1"/>
        <c:smooth val="0"/>
        <c:axId val="377801688"/>
        <c:axId val="377808744"/>
      </c:lineChart>
      <c:catAx>
        <c:axId val="377801688"/>
        <c:scaling>
          <c:orientation val="minMax"/>
        </c:scaling>
        <c:delete val="0"/>
        <c:axPos val="b"/>
        <c:numFmt formatCode="ge" sourceLinked="1"/>
        <c:majorTickMark val="none"/>
        <c:minorTickMark val="none"/>
        <c:tickLblPos val="none"/>
        <c:crossAx val="377808744"/>
        <c:crosses val="autoZero"/>
        <c:auto val="0"/>
        <c:lblAlgn val="ctr"/>
        <c:lblOffset val="100"/>
        <c:noMultiLvlLbl val="1"/>
      </c:catAx>
      <c:valAx>
        <c:axId val="377808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778016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2491" y="7670925"/>
          <a:ext cx="568808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52420" y="7670925"/>
          <a:ext cx="5681284"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05545" y="7670925"/>
          <a:ext cx="568808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369556" y="7670925"/>
          <a:ext cx="5690808"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349895" y="7670925"/>
          <a:ext cx="569761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9992" y="12568670"/>
          <a:ext cx="5686265" cy="281461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9992" y="15530946"/>
          <a:ext cx="5686265" cy="280075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9992" y="18496684"/>
          <a:ext cx="5686265" cy="280075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9992" y="21445105"/>
          <a:ext cx="5686265" cy="280076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9992" y="24366683"/>
          <a:ext cx="5686265" cy="280075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994948" y="12568670"/>
          <a:ext cx="5182453" cy="281461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994948" y="15530946"/>
          <a:ext cx="5182453" cy="280075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994948" y="18496684"/>
          <a:ext cx="5182453" cy="280075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994948" y="21445105"/>
          <a:ext cx="5182453" cy="280076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994948" y="24366683"/>
          <a:ext cx="5182453" cy="280075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70758" y="12568670"/>
          <a:ext cx="5191977" cy="281461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70758" y="15530946"/>
          <a:ext cx="5191977" cy="280075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70758" y="18496684"/>
          <a:ext cx="5191977" cy="280075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70758" y="21445105"/>
          <a:ext cx="5191977" cy="280076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70758" y="24366683"/>
          <a:ext cx="5191977" cy="280075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724919" y="12568670"/>
          <a:ext cx="5191978" cy="281461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724919" y="15530946"/>
          <a:ext cx="5191978" cy="280075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724919" y="18496684"/>
          <a:ext cx="5191978" cy="280075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724919" y="21445105"/>
          <a:ext cx="5191978" cy="280076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724919" y="24366683"/>
          <a:ext cx="5191978" cy="280075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636602" y="12568670"/>
          <a:ext cx="5191977" cy="281461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636602" y="15530946"/>
          <a:ext cx="5191977" cy="280075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636602" y="18496684"/>
          <a:ext cx="5191977" cy="280075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636602" y="21445105"/>
          <a:ext cx="5191977" cy="280076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636602" y="24366683"/>
          <a:ext cx="5191977" cy="280075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4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Normal="10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愛知県　豊明市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267</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49.5" customHeight="1" x14ac:dyDescent="0.15">
      <c r="A7" s="1"/>
      <c r="B7" s="167" t="str">
        <f>データ!Q6</f>
        <v>-</v>
      </c>
      <c r="C7" s="168"/>
      <c r="D7" s="168"/>
      <c r="E7" s="168"/>
      <c r="F7" s="169" t="s">
        <v>128</v>
      </c>
      <c r="G7" s="170"/>
      <c r="H7" s="170"/>
      <c r="I7" s="170"/>
      <c r="J7" s="171" t="s">
        <v>129</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131</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f>データ!AO6</f>
        <v>2283</v>
      </c>
      <c r="M15" s="143"/>
      <c r="N15" s="144">
        <f>データ!AP6</f>
        <v>2318</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t="str">
        <f>データ!AQ6</f>
        <v>-</v>
      </c>
      <c r="G16" s="146"/>
      <c r="H16" s="146" t="str">
        <f>データ!AR6</f>
        <v>-</v>
      </c>
      <c r="I16" s="146"/>
      <c r="J16" s="146" t="str">
        <f>データ!AS6</f>
        <v>-</v>
      </c>
      <c r="K16" s="146"/>
      <c r="L16" s="146">
        <f>データ!AT6</f>
        <v>2283</v>
      </c>
      <c r="M16" s="146"/>
      <c r="N16" s="138">
        <f>データ!AU6</f>
        <v>2318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62588</v>
      </c>
      <c r="J19" s="136"/>
      <c r="K19" s="136"/>
      <c r="L19" s="136">
        <f>データ!AX6</f>
        <v>62588</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268</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269</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TvSz2f6eK+ka/OGjUODWLOwq6LnDxOdjUlFdYaA6mWYsgYav7bGcQFuSCF/uQRbUSHu8xarKYN/4uMC0tA2b+g==" saltValue="H0CuwE6brMg28t/SU6vL4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67.5" x14ac:dyDescent="0.15">
      <c r="A6" s="49" t="s">
        <v>115</v>
      </c>
      <c r="B6" s="67" t="str">
        <f>B7</f>
        <v>2018</v>
      </c>
      <c r="C6" s="67" t="str">
        <f t="shared" ref="C6:AX6" si="6">C7</f>
        <v>232297</v>
      </c>
      <c r="D6" s="67" t="str">
        <f t="shared" si="6"/>
        <v>47</v>
      </c>
      <c r="E6" s="67" t="str">
        <f t="shared" si="6"/>
        <v>04</v>
      </c>
      <c r="F6" s="67" t="str">
        <f t="shared" si="6"/>
        <v>0</v>
      </c>
      <c r="G6" s="67" t="str">
        <f t="shared" si="6"/>
        <v>000</v>
      </c>
      <c r="H6" s="67" t="str">
        <f t="shared" si="6"/>
        <v>愛知県　豊明市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令和19年 3月27日　　豊明市水上メガソーラー発電所</v>
      </c>
      <c r="S6" s="71" t="str">
        <f t="shared" si="6"/>
        <v>令和19年 3月27日　豊明市水上メガソーラー発電所</v>
      </c>
      <c r="T6" s="67" t="str">
        <f t="shared" si="6"/>
        <v>無</v>
      </c>
      <c r="U6" s="71" t="str">
        <f t="shared" si="6"/>
        <v>中部電力株式会社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f t="shared" si="6"/>
        <v>2283</v>
      </c>
      <c r="AP6" s="69">
        <f t="shared" si="6"/>
        <v>2318</v>
      </c>
      <c r="AQ6" s="69" t="str">
        <f t="shared" si="6"/>
        <v>-</v>
      </c>
      <c r="AR6" s="69" t="str">
        <f t="shared" si="6"/>
        <v>-</v>
      </c>
      <c r="AS6" s="69" t="str">
        <f t="shared" si="6"/>
        <v>-</v>
      </c>
      <c r="AT6" s="69">
        <f t="shared" si="6"/>
        <v>2283</v>
      </c>
      <c r="AU6" s="69">
        <f t="shared" si="6"/>
        <v>2318</v>
      </c>
      <c r="AV6" s="69" t="str">
        <f t="shared" si="6"/>
        <v>-</v>
      </c>
      <c r="AW6" s="69">
        <f t="shared" si="6"/>
        <v>62588</v>
      </c>
      <c r="AX6" s="69">
        <f t="shared" si="6"/>
        <v>62588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v>2283</v>
      </c>
      <c r="AP7" s="80">
        <v>2318</v>
      </c>
      <c r="AQ7" s="80" t="s">
        <v>127</v>
      </c>
      <c r="AR7" s="80" t="s">
        <v>127</v>
      </c>
      <c r="AS7" s="80" t="s">
        <v>127</v>
      </c>
      <c r="AT7" s="80">
        <v>2283</v>
      </c>
      <c r="AU7" s="80">
        <v>2318</v>
      </c>
      <c r="AV7" s="80" t="s">
        <v>127</v>
      </c>
      <c r="AW7" s="80">
        <v>62588</v>
      </c>
      <c r="AX7" s="80">
        <v>62588</v>
      </c>
      <c r="AY7" s="83" t="s">
        <v>127</v>
      </c>
      <c r="AZ7" s="83" t="s">
        <v>127</v>
      </c>
      <c r="BA7" s="83">
        <v>1389.2</v>
      </c>
      <c r="BB7" s="83">
        <v>244.2</v>
      </c>
      <c r="BC7" s="83">
        <v>79.099999999999994</v>
      </c>
      <c r="BD7" s="83" t="s">
        <v>127</v>
      </c>
      <c r="BE7" s="83" t="s">
        <v>127</v>
      </c>
      <c r="BF7" s="83">
        <v>88.8</v>
      </c>
      <c r="BG7" s="83">
        <v>121.3</v>
      </c>
      <c r="BH7" s="83">
        <v>123.2</v>
      </c>
      <c r="BI7" s="83">
        <v>100</v>
      </c>
      <c r="BJ7" s="83" t="s">
        <v>127</v>
      </c>
      <c r="BK7" s="83" t="s">
        <v>127</v>
      </c>
      <c r="BL7" s="83">
        <v>0</v>
      </c>
      <c r="BM7" s="83">
        <v>551.70000000000005</v>
      </c>
      <c r="BN7" s="83">
        <v>392.7</v>
      </c>
      <c r="BO7" s="83" t="s">
        <v>127</v>
      </c>
      <c r="BP7" s="83" t="s">
        <v>127</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t="s">
        <v>127</v>
      </c>
      <c r="CG7" s="83" t="s">
        <v>127</v>
      </c>
      <c r="CH7" s="83" t="s">
        <v>127</v>
      </c>
      <c r="CI7" s="83">
        <v>18905.8</v>
      </c>
      <c r="CJ7" s="83">
        <v>20372.3</v>
      </c>
      <c r="CK7" s="83" t="s">
        <v>127</v>
      </c>
      <c r="CL7" s="83" t="s">
        <v>127</v>
      </c>
      <c r="CM7" s="83">
        <v>22847.9</v>
      </c>
      <c r="CN7" s="83">
        <v>19199</v>
      </c>
      <c r="CO7" s="83">
        <v>19830.400000000001</v>
      </c>
      <c r="CP7" s="80" t="s">
        <v>127</v>
      </c>
      <c r="CQ7" s="80" t="s">
        <v>127</v>
      </c>
      <c r="CR7" s="80">
        <v>-716</v>
      </c>
      <c r="CS7" s="80">
        <v>93346</v>
      </c>
      <c r="CT7" s="80">
        <v>50894</v>
      </c>
      <c r="CU7" s="80" t="s">
        <v>127</v>
      </c>
      <c r="CV7" s="80" t="s">
        <v>127</v>
      </c>
      <c r="CW7" s="80">
        <v>2390</v>
      </c>
      <c r="CX7" s="80">
        <v>32739</v>
      </c>
      <c r="CY7" s="80">
        <v>34140</v>
      </c>
      <c r="CZ7" s="80">
        <v>1500</v>
      </c>
      <c r="DA7" s="83" t="s">
        <v>127</v>
      </c>
      <c r="DB7" s="83" t="s">
        <v>127</v>
      </c>
      <c r="DC7" s="83">
        <v>0</v>
      </c>
      <c r="DD7" s="83">
        <v>17.399999999999999</v>
      </c>
      <c r="DE7" s="83">
        <v>17.600000000000001</v>
      </c>
      <c r="DF7" s="83" t="s">
        <v>127</v>
      </c>
      <c r="DG7" s="83" t="s">
        <v>127</v>
      </c>
      <c r="DH7" s="83">
        <v>34.700000000000003</v>
      </c>
      <c r="DI7" s="83">
        <v>30</v>
      </c>
      <c r="DJ7" s="83">
        <v>30.2</v>
      </c>
      <c r="DK7" s="83" t="s">
        <v>127</v>
      </c>
      <c r="DL7" s="83" t="s">
        <v>127</v>
      </c>
      <c r="DM7" s="83">
        <v>0</v>
      </c>
      <c r="DN7" s="83">
        <v>2.4</v>
      </c>
      <c r="DO7" s="83">
        <v>2.1</v>
      </c>
      <c r="DP7" s="83" t="s">
        <v>127</v>
      </c>
      <c r="DQ7" s="83" t="s">
        <v>127</v>
      </c>
      <c r="DR7" s="83">
        <v>14.4</v>
      </c>
      <c r="DS7" s="83">
        <v>11.8</v>
      </c>
      <c r="DT7" s="83">
        <v>14.2</v>
      </c>
      <c r="DU7" s="83" t="s">
        <v>127</v>
      </c>
      <c r="DV7" s="83" t="s">
        <v>127</v>
      </c>
      <c r="DW7" s="83" t="s">
        <v>127</v>
      </c>
      <c r="DX7" s="83">
        <v>739.7</v>
      </c>
      <c r="DY7" s="83">
        <v>627.9</v>
      </c>
      <c r="DZ7" s="83" t="s">
        <v>127</v>
      </c>
      <c r="EA7" s="83" t="s">
        <v>127</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t="s">
        <v>127</v>
      </c>
      <c r="EP7" s="83" t="s">
        <v>127</v>
      </c>
      <c r="EQ7" s="83" t="s">
        <v>127</v>
      </c>
      <c r="ER7" s="83">
        <v>100</v>
      </c>
      <c r="ES7" s="83">
        <v>100</v>
      </c>
      <c r="ET7" s="83" t="s">
        <v>127</v>
      </c>
      <c r="EU7" s="83" t="s">
        <v>127</v>
      </c>
      <c r="EV7" s="83">
        <v>78.8</v>
      </c>
      <c r="EW7" s="83">
        <v>87.3</v>
      </c>
      <c r="EX7" s="83">
        <v>82.1</v>
      </c>
      <c r="EY7" s="80" t="s">
        <v>127</v>
      </c>
      <c r="EZ7" s="83" t="s">
        <v>127</v>
      </c>
      <c r="FA7" s="83" t="s">
        <v>127</v>
      </c>
      <c r="FB7" s="83" t="s">
        <v>127</v>
      </c>
      <c r="FC7" s="83" t="s">
        <v>127</v>
      </c>
      <c r="FD7" s="83" t="s">
        <v>127</v>
      </c>
      <c r="FE7" s="83" t="s">
        <v>127</v>
      </c>
      <c r="FF7" s="83" t="s">
        <v>127</v>
      </c>
      <c r="FG7" s="83">
        <v>61.6</v>
      </c>
      <c r="FH7" s="83">
        <v>57.7</v>
      </c>
      <c r="FI7" s="83">
        <v>57.6</v>
      </c>
      <c r="FJ7" s="83" t="s">
        <v>127</v>
      </c>
      <c r="FK7" s="83" t="s">
        <v>127</v>
      </c>
      <c r="FL7" s="83" t="s">
        <v>127</v>
      </c>
      <c r="FM7" s="83" t="s">
        <v>127</v>
      </c>
      <c r="FN7" s="83" t="s">
        <v>127</v>
      </c>
      <c r="FO7" s="83" t="s">
        <v>127</v>
      </c>
      <c r="FP7" s="83" t="s">
        <v>127</v>
      </c>
      <c r="FQ7" s="83">
        <v>6.4</v>
      </c>
      <c r="FR7" s="83">
        <v>5.4</v>
      </c>
      <c r="FS7" s="83">
        <v>8.6999999999999993</v>
      </c>
      <c r="FT7" s="83" t="s">
        <v>127</v>
      </c>
      <c r="FU7" s="83" t="s">
        <v>127</v>
      </c>
      <c r="FV7" s="83" t="s">
        <v>127</v>
      </c>
      <c r="FW7" s="83" t="s">
        <v>127</v>
      </c>
      <c r="FX7" s="83" t="s">
        <v>127</v>
      </c>
      <c r="FY7" s="83" t="s">
        <v>127</v>
      </c>
      <c r="FZ7" s="83" t="s">
        <v>127</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t="s">
        <v>127</v>
      </c>
      <c r="GT7" s="83" t="s">
        <v>127</v>
      </c>
      <c r="GU7" s="83">
        <v>85.6</v>
      </c>
      <c r="GV7" s="83">
        <v>92</v>
      </c>
      <c r="GW7" s="83">
        <v>94.7</v>
      </c>
      <c r="GX7" s="80" t="s">
        <v>127</v>
      </c>
      <c r="GY7" s="83" t="s">
        <v>127</v>
      </c>
      <c r="GZ7" s="83" t="s">
        <v>127</v>
      </c>
      <c r="HA7" s="83" t="s">
        <v>127</v>
      </c>
      <c r="HB7" s="83" t="s">
        <v>127</v>
      </c>
      <c r="HC7" s="83" t="s">
        <v>127</v>
      </c>
      <c r="HD7" s="83" t="s">
        <v>127</v>
      </c>
      <c r="HE7" s="83" t="s">
        <v>127</v>
      </c>
      <c r="HF7" s="83">
        <v>53.1</v>
      </c>
      <c r="HG7" s="83">
        <v>63.3</v>
      </c>
      <c r="HH7" s="83">
        <v>65.099999999999994</v>
      </c>
      <c r="HI7" s="83" t="s">
        <v>127</v>
      </c>
      <c r="HJ7" s="83" t="s">
        <v>127</v>
      </c>
      <c r="HK7" s="83" t="s">
        <v>127</v>
      </c>
      <c r="HL7" s="83" t="s">
        <v>127</v>
      </c>
      <c r="HM7" s="83" t="s">
        <v>127</v>
      </c>
      <c r="HN7" s="83" t="s">
        <v>127</v>
      </c>
      <c r="HO7" s="83" t="s">
        <v>127</v>
      </c>
      <c r="HP7" s="83">
        <v>8.9</v>
      </c>
      <c r="HQ7" s="83">
        <v>7.4</v>
      </c>
      <c r="HR7" s="83">
        <v>6.8</v>
      </c>
      <c r="HS7" s="83" t="s">
        <v>127</v>
      </c>
      <c r="HT7" s="83" t="s">
        <v>127</v>
      </c>
      <c r="HU7" s="83" t="s">
        <v>127</v>
      </c>
      <c r="HV7" s="83" t="s">
        <v>127</v>
      </c>
      <c r="HW7" s="83" t="s">
        <v>127</v>
      </c>
      <c r="HX7" s="83" t="s">
        <v>127</v>
      </c>
      <c r="HY7" s="83" t="s">
        <v>127</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t="s">
        <v>127</v>
      </c>
      <c r="IS7" s="83" t="s">
        <v>127</v>
      </c>
      <c r="IT7" s="83">
        <v>47.7</v>
      </c>
      <c r="IU7" s="83">
        <v>46.5</v>
      </c>
      <c r="IV7" s="83">
        <v>27.1</v>
      </c>
      <c r="IW7" s="80" t="s">
        <v>127</v>
      </c>
      <c r="IX7" s="83" t="s">
        <v>127</v>
      </c>
      <c r="IY7" s="83" t="s">
        <v>127</v>
      </c>
      <c r="IZ7" s="83" t="s">
        <v>127</v>
      </c>
      <c r="JA7" s="83" t="s">
        <v>127</v>
      </c>
      <c r="JB7" s="83" t="s">
        <v>127</v>
      </c>
      <c r="JC7" s="83" t="s">
        <v>127</v>
      </c>
      <c r="JD7" s="83" t="s">
        <v>127</v>
      </c>
      <c r="JE7" s="83">
        <v>19.600000000000001</v>
      </c>
      <c r="JF7" s="83">
        <v>17.899999999999999</v>
      </c>
      <c r="JG7" s="83">
        <v>16.399999999999999</v>
      </c>
      <c r="JH7" s="83" t="s">
        <v>127</v>
      </c>
      <c r="JI7" s="83" t="s">
        <v>127</v>
      </c>
      <c r="JJ7" s="83" t="s">
        <v>127</v>
      </c>
      <c r="JK7" s="83" t="s">
        <v>127</v>
      </c>
      <c r="JL7" s="83" t="s">
        <v>127</v>
      </c>
      <c r="JM7" s="83" t="s">
        <v>127</v>
      </c>
      <c r="JN7" s="83" t="s">
        <v>127</v>
      </c>
      <c r="JO7" s="83">
        <v>48.2</v>
      </c>
      <c r="JP7" s="83">
        <v>34.5</v>
      </c>
      <c r="JQ7" s="83">
        <v>45.8</v>
      </c>
      <c r="JR7" s="83" t="s">
        <v>127</v>
      </c>
      <c r="JS7" s="83" t="s">
        <v>127</v>
      </c>
      <c r="JT7" s="83" t="s">
        <v>127</v>
      </c>
      <c r="JU7" s="83" t="s">
        <v>127</v>
      </c>
      <c r="JV7" s="83" t="s">
        <v>127</v>
      </c>
      <c r="JW7" s="83" t="s">
        <v>127</v>
      </c>
      <c r="JX7" s="83" t="s">
        <v>127</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t="s">
        <v>127</v>
      </c>
      <c r="KR7" s="83" t="s">
        <v>127</v>
      </c>
      <c r="KS7" s="83">
        <v>99.1</v>
      </c>
      <c r="KT7" s="83">
        <v>98.8</v>
      </c>
      <c r="KU7" s="83">
        <v>94.9</v>
      </c>
      <c r="KV7" s="80">
        <v>1500</v>
      </c>
      <c r="KW7" s="83" t="s">
        <v>127</v>
      </c>
      <c r="KX7" s="83" t="s">
        <v>127</v>
      </c>
      <c r="KY7" s="83">
        <v>0</v>
      </c>
      <c r="KZ7" s="83">
        <v>17.399999999999999</v>
      </c>
      <c r="LA7" s="83">
        <v>17.600000000000001</v>
      </c>
      <c r="LB7" s="83" t="s">
        <v>127</v>
      </c>
      <c r="LC7" s="83" t="s">
        <v>127</v>
      </c>
      <c r="LD7" s="83">
        <v>14.5</v>
      </c>
      <c r="LE7" s="83">
        <v>14.9</v>
      </c>
      <c r="LF7" s="83">
        <v>15.2</v>
      </c>
      <c r="LG7" s="83" t="s">
        <v>127</v>
      </c>
      <c r="LH7" s="83" t="s">
        <v>127</v>
      </c>
      <c r="LI7" s="83">
        <v>0</v>
      </c>
      <c r="LJ7" s="83">
        <v>2.4</v>
      </c>
      <c r="LK7" s="83">
        <v>2.1</v>
      </c>
      <c r="LL7" s="83" t="s">
        <v>127</v>
      </c>
      <c r="LM7" s="83" t="s">
        <v>127</v>
      </c>
      <c r="LN7" s="83">
        <v>0.3</v>
      </c>
      <c r="LO7" s="83">
        <v>0.3</v>
      </c>
      <c r="LP7" s="83">
        <v>0.7</v>
      </c>
      <c r="LQ7" s="83" t="s">
        <v>127</v>
      </c>
      <c r="LR7" s="83" t="s">
        <v>127</v>
      </c>
      <c r="LS7" s="83" t="s">
        <v>127</v>
      </c>
      <c r="LT7" s="83">
        <v>739.7</v>
      </c>
      <c r="LU7" s="83">
        <v>627.9</v>
      </c>
      <c r="LV7" s="83" t="s">
        <v>127</v>
      </c>
      <c r="LW7" s="83" t="s">
        <v>127</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v>100</v>
      </c>
      <c r="MO7" s="83">
        <v>100</v>
      </c>
      <c r="MP7" s="83" t="s">
        <v>127</v>
      </c>
      <c r="MQ7" s="83" t="s">
        <v>127</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t="s">
        <v>127</v>
      </c>
      <c r="NH7" s="83" t="s">
        <v>127</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1</v>
      </c>
      <c r="KX8" s="87" t="s">
        <v>132</v>
      </c>
      <c r="KY8" s="85"/>
      <c r="KZ8" s="85"/>
      <c r="LA8" s="85"/>
      <c r="LB8" s="85"/>
      <c r="LC8" s="86"/>
      <c r="LD8" s="85"/>
      <c r="LE8" s="85"/>
      <c r="LF8" s="85" t="str">
        <f>LG4</f>
        <v>修繕費比率（％）</v>
      </c>
      <c r="LG8" s="85" t="b">
        <f>IF(SUM($P$7,$NG$7:$NJ$7)=0,FALSE,TRUE)</f>
        <v>1</v>
      </c>
      <c r="LH8" s="87" t="s">
        <v>132</v>
      </c>
      <c r="LI8" s="85"/>
      <c r="LJ8" s="85"/>
      <c r="LK8" s="85"/>
      <c r="LL8" s="85"/>
      <c r="LM8" s="85"/>
      <c r="LN8" s="86"/>
      <c r="LO8" s="85"/>
      <c r="LP8" s="85" t="str">
        <f>LQ4</f>
        <v>企業債残高対料金収入比率（％）</v>
      </c>
      <c r="LQ8" s="85" t="b">
        <f>IF(SUM($P$7,$NG$7:$NJ$7)=0,FALSE,TRUE)</f>
        <v>1</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1</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（最大出力合計1,500kW）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（最大出力合計1,500kW）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t="str">
        <f>AY7</f>
        <v>-</v>
      </c>
      <c r="AZ11" s="95" t="str">
        <f>AZ7</f>
        <v>-</v>
      </c>
      <c r="BA11" s="95">
        <f>BA7</f>
        <v>1389.2</v>
      </c>
      <c r="BB11" s="95">
        <f>BB7</f>
        <v>244.2</v>
      </c>
      <c r="BC11" s="95">
        <f>BC7</f>
        <v>79.099999999999994</v>
      </c>
      <c r="BD11" s="84"/>
      <c r="BE11" s="84"/>
      <c r="BF11" s="84"/>
      <c r="BG11" s="84"/>
      <c r="BH11" s="84"/>
      <c r="BI11" s="94" t="s">
        <v>141</v>
      </c>
      <c r="BJ11" s="95" t="str">
        <f>BJ7</f>
        <v>-</v>
      </c>
      <c r="BK11" s="95" t="str">
        <f>BK7</f>
        <v>-</v>
      </c>
      <c r="BL11" s="95">
        <f>BL7</f>
        <v>0</v>
      </c>
      <c r="BM11" s="95">
        <f>BM7</f>
        <v>551.70000000000005</v>
      </c>
      <c r="BN11" s="95">
        <f>BN7</f>
        <v>392.7</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t="str">
        <f>CF7</f>
        <v>-</v>
      </c>
      <c r="CG11" s="95" t="str">
        <f>CG7</f>
        <v>-</v>
      </c>
      <c r="CH11" s="95" t="str">
        <f>CH7</f>
        <v>-</v>
      </c>
      <c r="CI11" s="95">
        <f>CI7</f>
        <v>18905.8</v>
      </c>
      <c r="CJ11" s="95">
        <f>CJ7</f>
        <v>20372.3</v>
      </c>
      <c r="CK11" s="84"/>
      <c r="CL11" s="84"/>
      <c r="CM11" s="84"/>
      <c r="CN11" s="84"/>
      <c r="CO11" s="94" t="s">
        <v>141</v>
      </c>
      <c r="CP11" s="96" t="str">
        <f>CP7</f>
        <v>-</v>
      </c>
      <c r="CQ11" s="96" t="str">
        <f>CQ7</f>
        <v>-</v>
      </c>
      <c r="CR11" s="96">
        <f>CR7</f>
        <v>-716</v>
      </c>
      <c r="CS11" s="96">
        <f>CS7</f>
        <v>93346</v>
      </c>
      <c r="CT11" s="96">
        <f>CT7</f>
        <v>50894</v>
      </c>
      <c r="CU11" s="84"/>
      <c r="CV11" s="84"/>
      <c r="CW11" s="84"/>
      <c r="CX11" s="84"/>
      <c r="CY11" s="84"/>
      <c r="CZ11" s="94" t="s">
        <v>141</v>
      </c>
      <c r="DA11" s="95" t="str">
        <f>DA7</f>
        <v>-</v>
      </c>
      <c r="DB11" s="95" t="str">
        <f>DB7</f>
        <v>-</v>
      </c>
      <c r="DC11" s="95">
        <f>DC7</f>
        <v>0</v>
      </c>
      <c r="DD11" s="95">
        <f>DD7</f>
        <v>17.399999999999999</v>
      </c>
      <c r="DE11" s="95">
        <f>DE7</f>
        <v>17.600000000000001</v>
      </c>
      <c r="DF11" s="84"/>
      <c r="DG11" s="84"/>
      <c r="DH11" s="84"/>
      <c r="DI11" s="84"/>
      <c r="DJ11" s="94" t="s">
        <v>141</v>
      </c>
      <c r="DK11" s="95" t="str">
        <f>DK7</f>
        <v>-</v>
      </c>
      <c r="DL11" s="95" t="str">
        <f>DL7</f>
        <v>-</v>
      </c>
      <c r="DM11" s="95">
        <f>DM7</f>
        <v>0</v>
      </c>
      <c r="DN11" s="95">
        <f>DN7</f>
        <v>2.4</v>
      </c>
      <c r="DO11" s="95">
        <f>DO7</f>
        <v>2.1</v>
      </c>
      <c r="DP11" s="84"/>
      <c r="DQ11" s="84"/>
      <c r="DR11" s="84"/>
      <c r="DS11" s="84"/>
      <c r="DT11" s="94" t="s">
        <v>141</v>
      </c>
      <c r="DU11" s="95" t="str">
        <f>DU7</f>
        <v>-</v>
      </c>
      <c r="DV11" s="95" t="str">
        <f>DV7</f>
        <v>-</v>
      </c>
      <c r="DW11" s="95" t="str">
        <f>DW7</f>
        <v>-</v>
      </c>
      <c r="DX11" s="95">
        <f>DX7</f>
        <v>739.7</v>
      </c>
      <c r="DY11" s="95">
        <f>DY7</f>
        <v>627.9</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t="str">
        <f>EO7</f>
        <v>-</v>
      </c>
      <c r="EP11" s="95" t="str">
        <f>EP7</f>
        <v>-</v>
      </c>
      <c r="EQ11" s="95" t="str">
        <f>EQ7</f>
        <v>-</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f>KY7</f>
        <v>0</v>
      </c>
      <c r="KZ11" s="95">
        <f>KZ7</f>
        <v>17.399999999999999</v>
      </c>
      <c r="LA11" s="95">
        <f>LA7</f>
        <v>17.600000000000001</v>
      </c>
      <c r="LB11" s="84"/>
      <c r="LC11" s="84"/>
      <c r="LD11" s="84"/>
      <c r="LE11" s="84"/>
      <c r="LF11" s="94" t="s">
        <v>141</v>
      </c>
      <c r="LG11" s="95" t="str">
        <f>LG7</f>
        <v>-</v>
      </c>
      <c r="LH11" s="95" t="str">
        <f>LH7</f>
        <v>-</v>
      </c>
      <c r="LI11" s="95">
        <f>LI7</f>
        <v>0</v>
      </c>
      <c r="LJ11" s="95">
        <f>LJ7</f>
        <v>2.4</v>
      </c>
      <c r="LK11" s="95">
        <f>LK7</f>
        <v>2.1</v>
      </c>
      <c r="LL11" s="84"/>
      <c r="LM11" s="84"/>
      <c r="LN11" s="84"/>
      <c r="LO11" s="84"/>
      <c r="LP11" s="94" t="s">
        <v>141</v>
      </c>
      <c r="LQ11" s="95" t="str">
        <f>LQ7</f>
        <v>-</v>
      </c>
      <c r="LR11" s="95" t="str">
        <f>LR7</f>
        <v>-</v>
      </c>
      <c r="LS11" s="95" t="str">
        <f>LS7</f>
        <v>-</v>
      </c>
      <c r="LT11" s="95">
        <f>LT7</f>
        <v>739.7</v>
      </c>
      <c r="LU11" s="95">
        <f>LU7</f>
        <v>627.9</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t="str">
        <f>BD7</f>
        <v>-</v>
      </c>
      <c r="AZ12" s="95" t="str">
        <f>BE7</f>
        <v>-</v>
      </c>
      <c r="BA12" s="95">
        <f>BF7</f>
        <v>88.8</v>
      </c>
      <c r="BB12" s="95">
        <f>BG7</f>
        <v>121.3</v>
      </c>
      <c r="BC12" s="95">
        <f>BH7</f>
        <v>123.2</v>
      </c>
      <c r="BD12" s="84"/>
      <c r="BE12" s="84"/>
      <c r="BF12" s="84"/>
      <c r="BG12" s="84"/>
      <c r="BH12" s="84"/>
      <c r="BI12" s="94" t="s">
        <v>143</v>
      </c>
      <c r="BJ12" s="95" t="str">
        <f>BO7</f>
        <v>-</v>
      </c>
      <c r="BK12" s="95" t="str">
        <f>BP7</f>
        <v>-</v>
      </c>
      <c r="BL12" s="95">
        <f>BQ7</f>
        <v>269.8</v>
      </c>
      <c r="BM12" s="95">
        <f>BR7</f>
        <v>247.9</v>
      </c>
      <c r="BN12" s="95">
        <f>BS7</f>
        <v>240.1</v>
      </c>
      <c r="BO12" s="84"/>
      <c r="BP12" s="84"/>
      <c r="BQ12" s="84"/>
      <c r="BR12" s="84"/>
      <c r="BS12" s="84"/>
      <c r="BT12" s="94" t="s">
        <v>143</v>
      </c>
      <c r="BU12" s="95" t="str">
        <f>BZ7</f>
        <v>-</v>
      </c>
      <c r="BV12" s="95" t="str">
        <f>CA7</f>
        <v>-</v>
      </c>
      <c r="BW12" s="95" t="str">
        <f>CB7</f>
        <v>-</v>
      </c>
      <c r="BX12" s="95" t="str">
        <f>CC7</f>
        <v>-</v>
      </c>
      <c r="BY12" s="95" t="str">
        <f>CD7</f>
        <v>-</v>
      </c>
      <c r="BZ12" s="84"/>
      <c r="CA12" s="84"/>
      <c r="CB12" s="84"/>
      <c r="CC12" s="84"/>
      <c r="CD12" s="84"/>
      <c r="CE12" s="94" t="s">
        <v>143</v>
      </c>
      <c r="CF12" s="95" t="str">
        <f>CK7</f>
        <v>-</v>
      </c>
      <c r="CG12" s="95" t="str">
        <f>CL7</f>
        <v>-</v>
      </c>
      <c r="CH12" s="95">
        <f>CM7</f>
        <v>22847.9</v>
      </c>
      <c r="CI12" s="95">
        <f>CN7</f>
        <v>19199</v>
      </c>
      <c r="CJ12" s="95">
        <f>CO7</f>
        <v>19830.400000000001</v>
      </c>
      <c r="CK12" s="84"/>
      <c r="CL12" s="84"/>
      <c r="CM12" s="84"/>
      <c r="CN12" s="84"/>
      <c r="CO12" s="94" t="s">
        <v>143</v>
      </c>
      <c r="CP12" s="96" t="str">
        <f>CU7</f>
        <v>-</v>
      </c>
      <c r="CQ12" s="96" t="str">
        <f>CV7</f>
        <v>-</v>
      </c>
      <c r="CR12" s="96">
        <f>CW7</f>
        <v>2390</v>
      </c>
      <c r="CS12" s="96">
        <f>CX7</f>
        <v>32739</v>
      </c>
      <c r="CT12" s="96">
        <f>CY7</f>
        <v>34140</v>
      </c>
      <c r="CU12" s="84"/>
      <c r="CV12" s="84"/>
      <c r="CW12" s="84"/>
      <c r="CX12" s="84"/>
      <c r="CY12" s="84"/>
      <c r="CZ12" s="94" t="s">
        <v>143</v>
      </c>
      <c r="DA12" s="95" t="str">
        <f>DF7</f>
        <v>-</v>
      </c>
      <c r="DB12" s="95" t="str">
        <f>DG7</f>
        <v>-</v>
      </c>
      <c r="DC12" s="95">
        <f>DH7</f>
        <v>34.700000000000003</v>
      </c>
      <c r="DD12" s="95">
        <f>DI7</f>
        <v>30</v>
      </c>
      <c r="DE12" s="95">
        <f>DJ7</f>
        <v>30.2</v>
      </c>
      <c r="DF12" s="84"/>
      <c r="DG12" s="84"/>
      <c r="DH12" s="84"/>
      <c r="DI12" s="84"/>
      <c r="DJ12" s="94" t="s">
        <v>143</v>
      </c>
      <c r="DK12" s="95" t="str">
        <f>DP7</f>
        <v>-</v>
      </c>
      <c r="DL12" s="95" t="str">
        <f>DQ7</f>
        <v>-</v>
      </c>
      <c r="DM12" s="95">
        <f>DR7</f>
        <v>14.4</v>
      </c>
      <c r="DN12" s="95">
        <f>DS7</f>
        <v>11.8</v>
      </c>
      <c r="DO12" s="95">
        <f>DT7</f>
        <v>14.2</v>
      </c>
      <c r="DP12" s="84"/>
      <c r="DQ12" s="84"/>
      <c r="DR12" s="84"/>
      <c r="DS12" s="84"/>
      <c r="DT12" s="94" t="s">
        <v>143</v>
      </c>
      <c r="DU12" s="95" t="str">
        <f>DZ7</f>
        <v>-</v>
      </c>
      <c r="DV12" s="95" t="str">
        <f>EA7</f>
        <v>-</v>
      </c>
      <c r="DW12" s="95">
        <f>EB7</f>
        <v>104.1</v>
      </c>
      <c r="DX12" s="95">
        <f>EC7</f>
        <v>136</v>
      </c>
      <c r="DY12" s="95">
        <f>ED7</f>
        <v>133.5</v>
      </c>
      <c r="DZ12" s="84"/>
      <c r="EA12" s="84"/>
      <c r="EB12" s="84"/>
      <c r="EC12" s="84"/>
      <c r="ED12" s="94" t="s">
        <v>143</v>
      </c>
      <c r="EE12" s="95" t="str">
        <f>EJ7</f>
        <v>-</v>
      </c>
      <c r="EF12" s="95" t="str">
        <f>EK7</f>
        <v>-</v>
      </c>
      <c r="EG12" s="95" t="str">
        <f>EL7</f>
        <v>-</v>
      </c>
      <c r="EH12" s="95" t="str">
        <f>EM7</f>
        <v>-</v>
      </c>
      <c r="EI12" s="95" t="str">
        <f>EN7</f>
        <v>-</v>
      </c>
      <c r="EJ12" s="84"/>
      <c r="EK12" s="84"/>
      <c r="EL12" s="84"/>
      <c r="EM12" s="84"/>
      <c r="EN12" s="94" t="s">
        <v>143</v>
      </c>
      <c r="EO12" s="95" t="str">
        <f>ET7</f>
        <v>-</v>
      </c>
      <c r="EP12" s="95" t="str">
        <f>EU7</f>
        <v>-</v>
      </c>
      <c r="EQ12" s="95">
        <f>EV7</f>
        <v>78.8</v>
      </c>
      <c r="ER12" s="95">
        <f>EW7</f>
        <v>87.3</v>
      </c>
      <c r="ES12" s="95">
        <f>EX7</f>
        <v>82.1</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145</v>
      </c>
      <c r="KW12" s="95" t="str">
        <f>IF($KW$8,LB7,"-")</f>
        <v>-</v>
      </c>
      <c r="KX12" s="95" t="str">
        <f>IF($KW$8,LC7,"-")</f>
        <v>-</v>
      </c>
      <c r="KY12" s="95">
        <f>IF($KW$8,LD7,"-")</f>
        <v>14.5</v>
      </c>
      <c r="KZ12" s="95">
        <f>IF($KW$8,LE7,"-")</f>
        <v>14.9</v>
      </c>
      <c r="LA12" s="95">
        <f>IF($KW$8,LF7,"-")</f>
        <v>15.2</v>
      </c>
      <c r="LB12" s="84"/>
      <c r="LC12" s="84"/>
      <c r="LD12" s="84"/>
      <c r="LE12" s="84"/>
      <c r="LF12" s="94" t="s">
        <v>145</v>
      </c>
      <c r="LG12" s="95" t="str">
        <f>IF($LG$8,LL7,"-")</f>
        <v>-</v>
      </c>
      <c r="LH12" s="95" t="str">
        <f>IF($LG$8,LM7,"-")</f>
        <v>-</v>
      </c>
      <c r="LI12" s="95">
        <f>IF($LG$8,LN7,"-")</f>
        <v>0.3</v>
      </c>
      <c r="LJ12" s="95">
        <f>IF($LG$8,LO7,"-")</f>
        <v>0.3</v>
      </c>
      <c r="LK12" s="95">
        <f>IF($LG$8,LP7,"-")</f>
        <v>0.7</v>
      </c>
      <c r="LL12" s="84"/>
      <c r="LM12" s="84"/>
      <c r="LN12" s="84"/>
      <c r="LO12" s="84"/>
      <c r="LP12" s="94" t="s">
        <v>145</v>
      </c>
      <c r="LQ12" s="95" t="str">
        <f>IF($LQ$8,LV7,"-")</f>
        <v>-</v>
      </c>
      <c r="LR12" s="95" t="str">
        <f>IF($LQ$8,LW7,"-")</f>
        <v>-</v>
      </c>
      <c r="LS12" s="95">
        <f>IF($LQ$8,LX7,"-")</f>
        <v>181.3</v>
      </c>
      <c r="LT12" s="95">
        <f>IF($LQ$8,LY7,"-")</f>
        <v>164.9</v>
      </c>
      <c r="LU12" s="95">
        <f>IF($LQ$8,LZ7,"-")</f>
        <v>146.19999999999999</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147</v>
      </c>
      <c r="C14" s="99"/>
      <c r="D14" s="100"/>
      <c r="E14" s="99"/>
      <c r="F14" s="206" t="s">
        <v>148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t="e">
        <f>IF(AY7="-",NA(),AY7)</f>
        <v>#N/A</v>
      </c>
      <c r="AZ17" s="106" t="e">
        <f t="shared" ref="AZ17:BC17" si="9">IF(AZ7="-",NA(),AZ7)</f>
        <v>#N/A</v>
      </c>
      <c r="BA17" s="106">
        <f t="shared" si="9"/>
        <v>1389.2</v>
      </c>
      <c r="BB17" s="106">
        <f t="shared" si="9"/>
        <v>244.2</v>
      </c>
      <c r="BC17" s="106">
        <f t="shared" si="9"/>
        <v>79.099999999999994</v>
      </c>
      <c r="BD17" s="100"/>
      <c r="BE17" s="100"/>
      <c r="BF17" s="100"/>
      <c r="BG17" s="100"/>
      <c r="BH17" s="100"/>
      <c r="BI17" s="105" t="s">
        <v>159</v>
      </c>
      <c r="BJ17" s="106" t="e">
        <f>IF(BJ7="-",NA(),BJ7)</f>
        <v>#N/A</v>
      </c>
      <c r="BK17" s="106" t="e">
        <f t="shared" ref="BK17:BN17" si="10">IF(BK7="-",NA(),BK7)</f>
        <v>#N/A</v>
      </c>
      <c r="BL17" s="106">
        <f t="shared" si="10"/>
        <v>0</v>
      </c>
      <c r="BM17" s="106">
        <f t="shared" si="10"/>
        <v>551.70000000000005</v>
      </c>
      <c r="BN17" s="106">
        <f t="shared" si="10"/>
        <v>392.7</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t="e">
        <f>IF(CF7="-",NA(),CF7)</f>
        <v>#N/A</v>
      </c>
      <c r="CG17" s="106" t="e">
        <f t="shared" ref="CG17:CJ17" si="12">IF(CG7="-",NA(),CG7)</f>
        <v>#N/A</v>
      </c>
      <c r="CH17" s="106" t="e">
        <f t="shared" si="12"/>
        <v>#N/A</v>
      </c>
      <c r="CI17" s="106">
        <f t="shared" si="12"/>
        <v>18905.8</v>
      </c>
      <c r="CJ17" s="106">
        <f t="shared" si="12"/>
        <v>20372.3</v>
      </c>
      <c r="CK17" s="100"/>
      <c r="CL17" s="100"/>
      <c r="CM17" s="100"/>
      <c r="CN17" s="100"/>
      <c r="CO17" s="105" t="s">
        <v>160</v>
      </c>
      <c r="CP17" s="107" t="e">
        <f>IF(CP7="-",NA(),CP7)</f>
        <v>#N/A</v>
      </c>
      <c r="CQ17" s="107" t="e">
        <f t="shared" ref="CQ17:CT17" si="13">IF(CQ7="-",NA(),CQ7)</f>
        <v>#N/A</v>
      </c>
      <c r="CR17" s="107">
        <f t="shared" si="13"/>
        <v>-716</v>
      </c>
      <c r="CS17" s="107">
        <f t="shared" si="13"/>
        <v>93346</v>
      </c>
      <c r="CT17" s="107">
        <f t="shared" si="13"/>
        <v>50894</v>
      </c>
      <c r="CU17" s="100"/>
      <c r="CV17" s="100"/>
      <c r="CW17" s="100"/>
      <c r="CX17" s="100"/>
      <c r="CY17" s="100"/>
      <c r="CZ17" s="105" t="s">
        <v>160</v>
      </c>
      <c r="DA17" s="106" t="e">
        <f>IF(DA7="-",NA(),DA7)</f>
        <v>#N/A</v>
      </c>
      <c r="DB17" s="106" t="e">
        <f t="shared" ref="DB17:DE17" si="14">IF(DB7="-",NA(),DB7)</f>
        <v>#N/A</v>
      </c>
      <c r="DC17" s="106">
        <f t="shared" si="14"/>
        <v>0</v>
      </c>
      <c r="DD17" s="106">
        <f t="shared" si="14"/>
        <v>17.399999999999999</v>
      </c>
      <c r="DE17" s="106">
        <f t="shared" si="14"/>
        <v>17.600000000000001</v>
      </c>
      <c r="DF17" s="100"/>
      <c r="DG17" s="100"/>
      <c r="DH17" s="100"/>
      <c r="DI17" s="100"/>
      <c r="DJ17" s="105" t="s">
        <v>159</v>
      </c>
      <c r="DK17" s="106" t="e">
        <f>IF(DK7="-",NA(),DK7)</f>
        <v>#N/A</v>
      </c>
      <c r="DL17" s="106" t="e">
        <f t="shared" ref="DL17:DO17" si="15">IF(DL7="-",NA(),DL7)</f>
        <v>#N/A</v>
      </c>
      <c r="DM17" s="106">
        <f t="shared" si="15"/>
        <v>0</v>
      </c>
      <c r="DN17" s="106">
        <f t="shared" si="15"/>
        <v>2.4</v>
      </c>
      <c r="DO17" s="106">
        <f t="shared" si="15"/>
        <v>2.1</v>
      </c>
      <c r="DP17" s="100"/>
      <c r="DQ17" s="100"/>
      <c r="DR17" s="100"/>
      <c r="DS17" s="100"/>
      <c r="DT17" s="105" t="s">
        <v>159</v>
      </c>
      <c r="DU17" s="106" t="e">
        <f>IF(DU7="-",NA(),DU7)</f>
        <v>#N/A</v>
      </c>
      <c r="DV17" s="106" t="e">
        <f t="shared" ref="DV17:DY17" si="16">IF(DV7="-",NA(),DV7)</f>
        <v>#N/A</v>
      </c>
      <c r="DW17" s="106" t="e">
        <f t="shared" si="16"/>
        <v>#N/A</v>
      </c>
      <c r="DX17" s="106">
        <f t="shared" si="16"/>
        <v>739.7</v>
      </c>
      <c r="DY17" s="106">
        <f t="shared" si="16"/>
        <v>627.9</v>
      </c>
      <c r="DZ17" s="100"/>
      <c r="EA17" s="100"/>
      <c r="EB17" s="100"/>
      <c r="EC17" s="100"/>
      <c r="ED17" s="105" t="s">
        <v>159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159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t="e">
        <f>IF(KW7="-",NA(),KW7)</f>
        <v>#N/A</v>
      </c>
      <c r="KX17" s="106" t="e">
        <f t="shared" ref="KX17:LA17" si="34">IF(KX7="-",NA(),KX7)</f>
        <v>#N/A</v>
      </c>
      <c r="KY17" s="106">
        <f t="shared" si="34"/>
        <v>0</v>
      </c>
      <c r="KZ17" s="106">
        <f t="shared" si="34"/>
        <v>17.399999999999999</v>
      </c>
      <c r="LA17" s="106">
        <f t="shared" si="34"/>
        <v>17.600000000000001</v>
      </c>
      <c r="LB17" s="100"/>
      <c r="LC17" s="100"/>
      <c r="LD17" s="100"/>
      <c r="LE17" s="100"/>
      <c r="LF17" s="105" t="s">
        <v>159</v>
      </c>
      <c r="LG17" s="106" t="e">
        <f>IF(LG7="-",NA(),LG7)</f>
        <v>#N/A</v>
      </c>
      <c r="LH17" s="106" t="e">
        <f t="shared" ref="LH17:LK17" si="35">IF(LH7="-",NA(),LH7)</f>
        <v>#N/A</v>
      </c>
      <c r="LI17" s="106">
        <f t="shared" si="35"/>
        <v>0</v>
      </c>
      <c r="LJ17" s="106">
        <f t="shared" si="35"/>
        <v>2.4</v>
      </c>
      <c r="LK17" s="106">
        <f t="shared" si="35"/>
        <v>2.1</v>
      </c>
      <c r="LL17" s="100"/>
      <c r="LM17" s="100"/>
      <c r="LN17" s="100"/>
      <c r="LO17" s="100"/>
      <c r="LP17" s="105" t="s">
        <v>159</v>
      </c>
      <c r="LQ17" s="106" t="e">
        <f>IF(LQ7="-",NA(),LQ7)</f>
        <v>#N/A</v>
      </c>
      <c r="LR17" s="106" t="e">
        <f t="shared" ref="LR17:LU17" si="36">IF(LR7="-",NA(),LR7)</f>
        <v>#N/A</v>
      </c>
      <c r="LS17" s="106" t="e">
        <f t="shared" si="36"/>
        <v>#N/A</v>
      </c>
      <c r="LT17" s="106">
        <f t="shared" si="36"/>
        <v>739.7</v>
      </c>
      <c r="LU17" s="106">
        <f t="shared" si="36"/>
        <v>627.9</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t="e">
        <f>IF(MK7="-",NA(),MK7)</f>
        <v>#N/A</v>
      </c>
      <c r="ML17" s="106" t="e">
        <f t="shared" ref="ML17:MO17" si="38">IF(ML7="-",NA(),ML7)</f>
        <v>#N/A</v>
      </c>
      <c r="MM17" s="106" t="e">
        <f t="shared" si="38"/>
        <v>#N/A</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t="e">
        <f>IF(BD7="-",NA(),BD7)</f>
        <v>#N/A</v>
      </c>
      <c r="AZ18" s="106" t="e">
        <f t="shared" ref="AZ18:BC18" si="39">IF(BE7="-",NA(),BE7)</f>
        <v>#N/A</v>
      </c>
      <c r="BA18" s="106">
        <f t="shared" si="39"/>
        <v>88.8</v>
      </c>
      <c r="BB18" s="106">
        <f t="shared" si="39"/>
        <v>121.3</v>
      </c>
      <c r="BC18" s="106">
        <f t="shared" si="39"/>
        <v>123.2</v>
      </c>
      <c r="BD18" s="100"/>
      <c r="BE18" s="100"/>
      <c r="BF18" s="100"/>
      <c r="BG18" s="100"/>
      <c r="BH18" s="100"/>
      <c r="BI18" s="105" t="s">
        <v>163</v>
      </c>
      <c r="BJ18" s="106" t="e">
        <f>IF(BO7="-",NA(),BO7)</f>
        <v>#N/A</v>
      </c>
      <c r="BK18" s="106" t="e">
        <f t="shared" ref="BK18:BN18" si="40">IF(BP7="-",NA(),BP7)</f>
        <v>#N/A</v>
      </c>
      <c r="BL18" s="106">
        <f t="shared" si="40"/>
        <v>269.8</v>
      </c>
      <c r="BM18" s="106">
        <f t="shared" si="40"/>
        <v>247.9</v>
      </c>
      <c r="BN18" s="106">
        <f t="shared" si="40"/>
        <v>240.1</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t="e">
        <f>IF(CK7="-",NA(),CK7)</f>
        <v>#N/A</v>
      </c>
      <c r="CG18" s="106" t="e">
        <f t="shared" ref="CG18:CJ18" si="42">IF(CL7="-",NA(),CL7)</f>
        <v>#N/A</v>
      </c>
      <c r="CH18" s="106">
        <f t="shared" si="42"/>
        <v>22847.9</v>
      </c>
      <c r="CI18" s="106">
        <f t="shared" si="42"/>
        <v>19199</v>
      </c>
      <c r="CJ18" s="106">
        <f t="shared" si="42"/>
        <v>19830.400000000001</v>
      </c>
      <c r="CK18" s="100"/>
      <c r="CL18" s="100"/>
      <c r="CM18" s="100"/>
      <c r="CN18" s="100"/>
      <c r="CO18" s="105" t="s">
        <v>163</v>
      </c>
      <c r="CP18" s="107" t="e">
        <f>IF(CU7="-",NA(),CU7)</f>
        <v>#N/A</v>
      </c>
      <c r="CQ18" s="107" t="e">
        <f t="shared" ref="CQ18:CT18" si="43">IF(CV7="-",NA(),CV7)</f>
        <v>#N/A</v>
      </c>
      <c r="CR18" s="107">
        <f t="shared" si="43"/>
        <v>2390</v>
      </c>
      <c r="CS18" s="107">
        <f t="shared" si="43"/>
        <v>32739</v>
      </c>
      <c r="CT18" s="107">
        <f t="shared" si="43"/>
        <v>34140</v>
      </c>
      <c r="CU18" s="100"/>
      <c r="CV18" s="100"/>
      <c r="CW18" s="100"/>
      <c r="CX18" s="100"/>
      <c r="CY18" s="100"/>
      <c r="CZ18" s="105" t="s">
        <v>164</v>
      </c>
      <c r="DA18" s="106" t="e">
        <f>IF(DF7="-",NA(),DF7)</f>
        <v>#N/A</v>
      </c>
      <c r="DB18" s="106" t="e">
        <f t="shared" ref="DB18:DE18" si="44">IF(DG7="-",NA(),DG7)</f>
        <v>#N/A</v>
      </c>
      <c r="DC18" s="106">
        <f t="shared" si="44"/>
        <v>34.700000000000003</v>
      </c>
      <c r="DD18" s="106">
        <f t="shared" si="44"/>
        <v>30</v>
      </c>
      <c r="DE18" s="106">
        <f t="shared" si="44"/>
        <v>30.2</v>
      </c>
      <c r="DF18" s="100"/>
      <c r="DG18" s="100"/>
      <c r="DH18" s="100"/>
      <c r="DI18" s="100"/>
      <c r="DJ18" s="105" t="s">
        <v>163</v>
      </c>
      <c r="DK18" s="106" t="e">
        <f>IF(DP7="-",NA(),DP7)</f>
        <v>#N/A</v>
      </c>
      <c r="DL18" s="106" t="e">
        <f t="shared" ref="DL18:DO18" si="45">IF(DQ7="-",NA(),DQ7)</f>
        <v>#N/A</v>
      </c>
      <c r="DM18" s="106">
        <f t="shared" si="45"/>
        <v>14.4</v>
      </c>
      <c r="DN18" s="106">
        <f t="shared" si="45"/>
        <v>11.8</v>
      </c>
      <c r="DO18" s="106">
        <f t="shared" si="45"/>
        <v>14.2</v>
      </c>
      <c r="DP18" s="100"/>
      <c r="DQ18" s="100"/>
      <c r="DR18" s="100"/>
      <c r="DS18" s="100"/>
      <c r="DT18" s="105" t="s">
        <v>163</v>
      </c>
      <c r="DU18" s="106" t="e">
        <f>IF(DZ7="-",NA(),DZ7)</f>
        <v>#N/A</v>
      </c>
      <c r="DV18" s="106" t="e">
        <f t="shared" ref="DV18:DY18" si="46">IF(EA7="-",NA(),EA7)</f>
        <v>#N/A</v>
      </c>
      <c r="DW18" s="106">
        <f t="shared" si="46"/>
        <v>104.1</v>
      </c>
      <c r="DX18" s="106">
        <f t="shared" si="46"/>
        <v>136</v>
      </c>
      <c r="DY18" s="106">
        <f t="shared" si="46"/>
        <v>133.5</v>
      </c>
      <c r="DZ18" s="100"/>
      <c r="EA18" s="100"/>
      <c r="EB18" s="100"/>
      <c r="EC18" s="100"/>
      <c r="ED18" s="105" t="s">
        <v>163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163</v>
      </c>
      <c r="EO18" s="106" t="e">
        <f>IF(ET7="-",NA(),ET7)</f>
        <v>#N/A</v>
      </c>
      <c r="EP18" s="106" t="e">
        <f t="shared" ref="EP18:ES18" si="48">IF(EU7="-",NA(),EU7)</f>
        <v>#N/A</v>
      </c>
      <c r="EQ18" s="106">
        <f t="shared" si="48"/>
        <v>78.8</v>
      </c>
      <c r="ER18" s="106">
        <f t="shared" si="48"/>
        <v>87.3</v>
      </c>
      <c r="ES18" s="106">
        <f t="shared" si="48"/>
        <v>82.1</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f>IF(OR(NOT($KW$8),LD7="-"),NA(),LD7)</f>
        <v>14.5</v>
      </c>
      <c r="KZ18" s="106">
        <f>IF(OR(NOT($KW$8),LE7="-"),NA(),LE7)</f>
        <v>14.9</v>
      </c>
      <c r="LA18" s="106">
        <f>IF(OR(NOT($KW$8),LF7="-"),NA(),LF7)</f>
        <v>15.2</v>
      </c>
      <c r="LB18" s="100"/>
      <c r="LC18" s="100"/>
      <c r="LD18" s="100"/>
      <c r="LE18" s="100"/>
      <c r="LF18" s="105" t="s">
        <v>163</v>
      </c>
      <c r="LG18" s="106" t="e">
        <f>IF(OR(NOT($LG$8),LL7="-"),NA(),LL7)</f>
        <v>#N/A</v>
      </c>
      <c r="LH18" s="106" t="e">
        <f>IF(OR(NOT($LG$8),LM7="-"),NA(),LM7)</f>
        <v>#N/A</v>
      </c>
      <c r="LI18" s="106">
        <f>IF(OR(NOT($LG$8),LN7="-"),NA(),LN7)</f>
        <v>0.3</v>
      </c>
      <c r="LJ18" s="106">
        <f>IF(OR(NOT($LG$8),LO7="-"),NA(),LO7)</f>
        <v>0.3</v>
      </c>
      <c r="LK18" s="106">
        <f>IF(OR(NOT($LG$8),LP7="-"),NA(),LP7)</f>
        <v>0.7</v>
      </c>
      <c r="LL18" s="100"/>
      <c r="LM18" s="100"/>
      <c r="LN18" s="100"/>
      <c r="LO18" s="100"/>
      <c r="LP18" s="105" t="s">
        <v>163</v>
      </c>
      <c r="LQ18" s="106" t="e">
        <f>IF(OR(NOT($LQ$8),LV7="-"),NA(),LV7)</f>
        <v>#N/A</v>
      </c>
      <c r="LR18" s="106" t="e">
        <f>IF(OR(NOT($LQ$8),LW7="-"),NA(),LW7)</f>
        <v>#N/A</v>
      </c>
      <c r="LS18" s="106">
        <f>IF(OR(NOT($LQ$8),LX7="-"),NA(),LX7)</f>
        <v>181.3</v>
      </c>
      <c r="LT18" s="106">
        <f>IF(OR(NOT($LQ$8),LY7="-"),NA(),LY7)</f>
        <v>164.9</v>
      </c>
      <c r="LU18" s="106">
        <f>IF(OR(NOT($LQ$8),LZ7="-"),NA(),LZ7)</f>
        <v>146.19999999999999</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7" t="s">
        <v>170</v>
      </c>
      <c r="F22" s="198"/>
      <c r="G22" s="198"/>
      <c r="H22" s="198"/>
      <c r="I22" s="199"/>
    </row>
    <row r="23" spans="1:374" x14ac:dyDescent="0.15">
      <c r="A23" s="97">
        <f t="shared" si="7"/>
        <v>9</v>
      </c>
      <c r="B23" s="196" t="s">
        <v>171</v>
      </c>
      <c r="C23" s="196"/>
      <c r="D23" s="100"/>
      <c r="E23" s="200"/>
      <c r="F23" s="201"/>
      <c r="G23" s="201"/>
      <c r="H23" s="201"/>
      <c r="I23" s="202"/>
    </row>
    <row r="24" spans="1:374" x14ac:dyDescent="0.15">
      <c r="A24" s="97">
        <f t="shared" si="7"/>
        <v>10</v>
      </c>
      <c r="B24" s="196" t="s">
        <v>172</v>
      </c>
      <c r="C24" s="196"/>
      <c r="D24" s="100"/>
      <c r="E24" s="200"/>
      <c r="F24" s="201"/>
      <c r="G24" s="201"/>
      <c r="H24" s="201"/>
      <c r="I24" s="202"/>
    </row>
    <row r="25" spans="1:374" x14ac:dyDescent="0.15">
      <c r="A25" s="97">
        <f t="shared" si="7"/>
        <v>11</v>
      </c>
      <c r="B25" s="196" t="s">
        <v>173</v>
      </c>
      <c r="C25" s="196"/>
      <c r="D25" s="100"/>
      <c r="E25" s="200"/>
      <c r="F25" s="201"/>
      <c r="G25" s="201"/>
      <c r="H25" s="201"/>
      <c r="I25" s="202"/>
    </row>
    <row r="26" spans="1:374" x14ac:dyDescent="0.15">
      <c r="A26" s="97">
        <f t="shared" si="7"/>
        <v>12</v>
      </c>
      <c r="B26" s="196" t="s">
        <v>174</v>
      </c>
      <c r="C26" s="196"/>
      <c r="D26" s="100"/>
      <c r="E26" s="200"/>
      <c r="F26" s="201"/>
      <c r="G26" s="201"/>
      <c r="H26" s="201"/>
      <c r="I26" s="202"/>
    </row>
    <row r="27" spans="1:374" x14ac:dyDescent="0.15">
      <c r="A27" s="97">
        <f t="shared" si="7"/>
        <v>13</v>
      </c>
      <c r="B27" s="196" t="s">
        <v>175</v>
      </c>
      <c r="C27" s="196"/>
      <c r="D27" s="100"/>
      <c r="E27" s="200"/>
      <c r="F27" s="201"/>
      <c r="G27" s="201"/>
      <c r="H27" s="201"/>
      <c r="I27" s="202"/>
    </row>
    <row r="28" spans="1:374" x14ac:dyDescent="0.15">
      <c r="A28" s="97">
        <f t="shared" si="7"/>
        <v>14</v>
      </c>
      <c r="B28" s="196" t="s">
        <v>176</v>
      </c>
      <c r="C28" s="196"/>
      <c r="D28" s="100"/>
      <c r="E28" s="200"/>
      <c r="F28" s="201"/>
      <c r="G28" s="201"/>
      <c r="H28" s="201"/>
      <c r="I28" s="202"/>
    </row>
    <row r="29" spans="1:374" x14ac:dyDescent="0.15">
      <c r="A29" s="97">
        <f t="shared" si="7"/>
        <v>15</v>
      </c>
      <c r="B29" s="196" t="s">
        <v>177</v>
      </c>
      <c r="C29" s="196"/>
      <c r="D29" s="100"/>
      <c r="E29" s="200"/>
      <c r="F29" s="201"/>
      <c r="G29" s="201"/>
      <c r="H29" s="201"/>
      <c r="I29" s="202"/>
    </row>
    <row r="30" spans="1:374" x14ac:dyDescent="0.15">
      <c r="A30" s="97">
        <f t="shared" si="7"/>
        <v>16</v>
      </c>
      <c r="B30" s="196" t="s">
        <v>178</v>
      </c>
      <c r="C30" s="196"/>
      <c r="D30" s="100"/>
      <c r="E30" s="200"/>
      <c r="F30" s="201"/>
      <c r="G30" s="201"/>
      <c r="H30" s="201"/>
      <c r="I30" s="202"/>
    </row>
    <row r="31" spans="1:374" x14ac:dyDescent="0.15">
      <c r="A31" s="97">
        <f t="shared" si="7"/>
        <v>17</v>
      </c>
      <c r="B31" s="196" t="s">
        <v>179</v>
      </c>
      <c r="C31" s="196"/>
      <c r="D31" s="100"/>
      <c r="E31" s="200"/>
      <c r="F31" s="201"/>
      <c r="G31" s="201"/>
      <c r="H31" s="201"/>
      <c r="I31" s="202"/>
    </row>
    <row r="32" spans="1:374" x14ac:dyDescent="0.15">
      <c r="A32" s="97">
        <f t="shared" si="7"/>
        <v>18</v>
      </c>
      <c r="B32" s="196" t="s">
        <v>180</v>
      </c>
      <c r="C32" s="196"/>
      <c r="D32" s="100"/>
      <c r="E32" s="200"/>
      <c r="F32" s="201"/>
      <c r="G32" s="201"/>
      <c r="H32" s="201"/>
      <c r="I32" s="202"/>
    </row>
    <row r="33" spans="1:16" x14ac:dyDescent="0.15">
      <c r="A33" s="97">
        <f t="shared" si="7"/>
        <v>19</v>
      </c>
      <c r="B33" s="196" t="s">
        <v>181</v>
      </c>
      <c r="C33" s="196"/>
      <c r="D33" s="100"/>
      <c r="E33" s="200"/>
      <c r="F33" s="201"/>
      <c r="G33" s="201"/>
      <c r="H33" s="201"/>
      <c r="I33" s="202"/>
    </row>
    <row r="34" spans="1:16" x14ac:dyDescent="0.15">
      <c r="A34" s="97">
        <f t="shared" si="7"/>
        <v>20</v>
      </c>
      <c r="B34" s="196" t="s">
        <v>182</v>
      </c>
      <c r="C34" s="196"/>
      <c r="D34" s="100"/>
      <c r="E34" s="200"/>
      <c r="F34" s="201"/>
      <c r="G34" s="201"/>
      <c r="H34" s="201"/>
      <c r="I34" s="202"/>
    </row>
    <row r="35" spans="1:16" ht="25.5" customHeight="1" x14ac:dyDescent="0.15">
      <c r="E35" s="203"/>
      <c r="F35" s="204"/>
      <c r="G35" s="204"/>
      <c r="H35" s="204"/>
      <c r="I35" s="205"/>
    </row>
    <row r="36" spans="1:16" x14ac:dyDescent="0.15">
      <c r="A36" t="s">
        <v>183</v>
      </c>
      <c r="B36" t="s">
        <v>184</v>
      </c>
    </row>
    <row r="37" spans="1:16" x14ac:dyDescent="0.15">
      <c r="A37" t="s">
        <v>185</v>
      </c>
      <c r="B37" t="s">
        <v>186</v>
      </c>
      <c r="L37" s="197" t="s">
        <v>170</v>
      </c>
      <c r="M37" s="198"/>
      <c r="N37" s="198"/>
      <c r="O37" s="198"/>
      <c r="P37" s="199"/>
    </row>
    <row r="38" spans="1:16" x14ac:dyDescent="0.15">
      <c r="A38" t="s">
        <v>187</v>
      </c>
      <c r="B38" t="s">
        <v>188</v>
      </c>
      <c r="L38" s="200"/>
      <c r="M38" s="201"/>
      <c r="N38" s="201"/>
      <c r="O38" s="201"/>
      <c r="P38" s="202"/>
    </row>
    <row r="39" spans="1:16" x14ac:dyDescent="0.15">
      <c r="A39" t="s">
        <v>189</v>
      </c>
      <c r="B39" t="s">
        <v>190</v>
      </c>
      <c r="L39" s="200"/>
      <c r="M39" s="201"/>
      <c r="N39" s="201"/>
      <c r="O39" s="201"/>
      <c r="P39" s="202"/>
    </row>
    <row r="40" spans="1:16" x14ac:dyDescent="0.15">
      <c r="A40" t="s">
        <v>191</v>
      </c>
      <c r="B40" t="s">
        <v>192</v>
      </c>
      <c r="L40" s="200"/>
      <c r="M40" s="201"/>
      <c r="N40" s="201"/>
      <c r="O40" s="201"/>
      <c r="P40" s="202"/>
    </row>
    <row r="41" spans="1:16" x14ac:dyDescent="0.15">
      <c r="A41" t="s">
        <v>193</v>
      </c>
      <c r="B41" t="s">
        <v>194</v>
      </c>
      <c r="L41" s="200"/>
      <c r="M41" s="201"/>
      <c r="N41" s="201"/>
      <c r="O41" s="201"/>
      <c r="P41" s="202"/>
    </row>
    <row r="42" spans="1:16" x14ac:dyDescent="0.15">
      <c r="A42" t="s">
        <v>195</v>
      </c>
      <c r="B42" t="s">
        <v>196</v>
      </c>
      <c r="L42" s="200"/>
      <c r="M42" s="201"/>
      <c r="N42" s="201"/>
      <c r="O42" s="201"/>
      <c r="P42" s="202"/>
    </row>
    <row r="43" spans="1:16" x14ac:dyDescent="0.15">
      <c r="A43" t="s">
        <v>197</v>
      </c>
      <c r="B43" t="s">
        <v>198</v>
      </c>
      <c r="L43" s="200"/>
      <c r="M43" s="201"/>
      <c r="N43" s="201"/>
      <c r="O43" s="201"/>
      <c r="P43" s="202"/>
    </row>
    <row r="44" spans="1:16" x14ac:dyDescent="0.15">
      <c r="A44" t="s">
        <v>199</v>
      </c>
      <c r="B44" t="s">
        <v>200</v>
      </c>
      <c r="L44" s="200"/>
      <c r="M44" s="201"/>
      <c r="N44" s="201"/>
      <c r="O44" s="201"/>
      <c r="P44" s="202"/>
    </row>
    <row r="45" spans="1:16" x14ac:dyDescent="0.15">
      <c r="A45" t="s">
        <v>201</v>
      </c>
      <c r="B45" t="s">
        <v>202</v>
      </c>
      <c r="L45" s="200"/>
      <c r="M45" s="201"/>
      <c r="N45" s="201"/>
      <c r="O45" s="201"/>
      <c r="P45" s="202"/>
    </row>
    <row r="46" spans="1:16" x14ac:dyDescent="0.15">
      <c r="A46" t="s">
        <v>203</v>
      </c>
      <c r="B46" t="s">
        <v>204</v>
      </c>
      <c r="L46" s="200"/>
      <c r="M46" s="201"/>
      <c r="N46" s="201"/>
      <c r="O46" s="201"/>
      <c r="P46" s="202"/>
    </row>
    <row r="47" spans="1:16" x14ac:dyDescent="0.15">
      <c r="A47" t="s">
        <v>205</v>
      </c>
      <c r="B47" t="s">
        <v>206</v>
      </c>
      <c r="L47" s="200"/>
      <c r="M47" s="201"/>
      <c r="N47" s="201"/>
      <c r="O47" s="201"/>
      <c r="P47" s="202"/>
    </row>
    <row r="48" spans="1:16" x14ac:dyDescent="0.15">
      <c r="A48" t="s">
        <v>207</v>
      </c>
      <c r="B48" t="s">
        <v>208</v>
      </c>
      <c r="L48" s="200"/>
      <c r="M48" s="201"/>
      <c r="N48" s="201"/>
      <c r="O48" s="201"/>
      <c r="P48" s="202"/>
    </row>
    <row r="49" spans="1:16" x14ac:dyDescent="0.15">
      <c r="A49" t="s">
        <v>209</v>
      </c>
      <c r="B49" t="s">
        <v>210</v>
      </c>
      <c r="L49" s="200"/>
      <c r="M49" s="201"/>
      <c r="N49" s="201"/>
      <c r="O49" s="201"/>
      <c r="P49" s="202"/>
    </row>
    <row r="50" spans="1:16" ht="26.25" customHeight="1" x14ac:dyDescent="0.15">
      <c r="A50" t="s">
        <v>211</v>
      </c>
      <c r="B50" t="s">
        <v>212</v>
      </c>
      <c r="L50" s="203"/>
      <c r="M50" s="204"/>
      <c r="N50" s="204"/>
      <c r="O50" s="204"/>
      <c r="P50" s="205"/>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2020-02-10T07:58:27Z</cp:lastPrinted>
  <dcterms:created xsi:type="dcterms:W3CDTF">2019-12-05T07:49:31Z</dcterms:created>
  <dcterms:modified xsi:type="dcterms:W3CDTF">2020-02-10T08:10:41Z</dcterms:modified>
  <cp:category/>
</cp:coreProperties>
</file>