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8上下水道課\17下水道課\下水道グループ（共有書庫（案））\041公営企業\050経営比較分析表\200204 公営企業に係る「経営比較分析表」の分析等の確認について\再提出\"/>
    </mc:Choice>
  </mc:AlternateContent>
  <workbookProtection workbookAlgorithmName="SHA-512" workbookHashValue="OMNj6E22tn8bcNZ5W8XkfIuNbNvvtwiY0V+Wv56vQjRRUJKGn7oe/1HBRcM4+2hy1mJUdbbKqmKdxDssyCYupg==" workbookSaltValue="1o2vl3pMkPC/nAC/i8XLT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<sst xmlns="http://schemas.openxmlformats.org/spreadsheetml/2006/main" count="233" uniqueCount="115">
  <si>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</si>
  <si>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</si>
  <si>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</si>
  <si>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</si>
  <si>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</si>
  <si>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</si>
  <si>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</si>
  <si>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</si>
  <si>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</si>
  <si>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</si>
  <si>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</si>
  <si>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</si>
  <si>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</si>
  <si>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</si>
  <si>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</si>
  <si>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</si>
  <si>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</si>
  <si>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</si>
  <si>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</si>
  <si>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</si>
  <si>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</si>
  <si>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</si>
  <si>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</si>
  <si>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</si>
  <si>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</si>
  <si>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</si>
  <si>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</si>
  <si>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</si>
  <si>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</si>
  <si>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</si>
  <si>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</si>
  <si>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</si>
  <si>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</si>
  <si>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</si>
  <si>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</si>
  <si>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</si>
  <si>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</si>
  <si>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</si>
  <si>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</si>
  <si>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</si>
  <si>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</si>
  <si>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</si>
  <si>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</si>
  <si>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</si>
  <si>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</si>
  <si>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</si>
  <si>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</si>
  <si>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</si>
  <si>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</si>
  <si>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</si>
  <si>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</si>
  <si>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</si>
  <si>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</si>
  <si>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</si>
  <si>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</si>
  <si>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</si>
  <si>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</si>
  <si>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</si>
  <si>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</si>
  <si>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</si>
  <si>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</si>
  <si>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</si>
  <si>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</si>
  <si>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</si>
  <si>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</si>
  <si>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</si>
  <si>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</si>
  <si>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</si>
  <si>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</si>
  <si>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</si>
  <si>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</si>
  <si>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</si>
  <si>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</si>
  <si>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</si>
  <si>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</si>
  <si>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</si>
  <si>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</si>
  <si>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</si>
  <si>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</si>
  <si>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</si>
  <si>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</si>
  <si>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</si>
  <si>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</si>
  <si>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</si>
  <si>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</si>
  <si>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</si>
  <si>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</si>
  <si>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</si>
  <si>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</si>
  <si>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</si>
  <si>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</si>
  <si>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</si>
  <si>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</si>
  <si>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</si>
  <si>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</si>
  <si>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</si>
  <si>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</si>
  <si>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</si>
  <si>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</si>
  <si>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</si>
  <si>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</si>
  <si>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</si>
  <si>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</si>
  <si>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</si>
  <si>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</si>
  <si>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</si>
  <si>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</si>
  <si>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</si>
  <si>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</si>
  <si>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</si>
  <si>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</si>
  <si>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</si>
  <si>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特定環境保全公共下水道事業は、平成30年度までは地方公営企業法の非適用企業であるため、①有形固定資産減価償却率と②管渠老朽化率は値を算出することができず、明確な数値としての老朽化具合は不明である。しかし、特定環境保全公共下水道事業は平成6年度から着手しており、事業開始から25年程度しか経過していないことから、老朽化は比較的進んでいないと考えられる。平成30年度は大きな修繕がなかったため③管渠改善率は皆減となったが、近年はひび割れ等の不具合も見られており、今後、そのような管渠はますます増えていくと見込まれる。特定環境保全公共下水道は、平成13年度に全ての区域で供用開始していることから、現在は維持管理の時代となっている。今後は、企業会計に移行し、老朽化についての数値も算出されることとなるため、管渠の老朽化対策を適時に行う必要がある。</t>
    <phoneticPr fontId="4"/>
  </si>
  <si>
    <r>
      <t>　当市の特定環境保全公共下水道事業の経営状況は、決して良いとは言えない。上記のとおり、使用料収入が低いことにより、必要な費用が賄えていないことが大きな要因である。現在は、事業開始から25年程度しか経過していないため、管渠の補修等の費用は大きくない。しかし、今後10年20年と経過するにつれて補修費用が増加し、さらに維持管理に要する費用が高くなると、ますます使用料単価との差が乖離してしまうことになる。
　今後の課題は、</t>
    </r>
    <r>
      <rPr>
        <sz val="10"/>
        <color theme="1"/>
        <rFont val="ＭＳ ゴシック"/>
        <family val="3"/>
        <charset val="128"/>
      </rPr>
      <t>汚水処理原価を下げること、使用料収入を上げることの２つであるが、</t>
    </r>
    <r>
      <rPr>
        <sz val="10"/>
        <color theme="1"/>
        <rFont val="ＭＳ ゴシック"/>
        <family val="3"/>
        <charset val="128"/>
      </rPr>
      <t xml:space="preserve">汚水処理原価については、汚水処理を県の浄化センターで行っているため、その維持管理費を当市の努力で下げるのは困難である。そのため、接続促進、収納対策、使用料の見直し等により使用料収入を上げていくことが必要である。
　経営戦略については令和2年度に策定予定である。
</t>
    </r>
    <phoneticPr fontId="4"/>
  </si>
  <si>
    <t>　当市の特定環境保全公共下水道事業は、①収益的収支比率は100％未満の状況が続いており、使用料収入で費用を賄えていない状況である。類似団体平均値と比較して④企業債残高対事業規模比率は高く、⑤経費回収率は低く、⑥汚水処理原価はやや高く、⑧水洗化率はやや高くなっている。
　①収益的収支比率は、汚水管渠に係る修繕費が減少したものの、それに伴う他会計繰入金が減少したため低下した。　
　④企業債残高対事業規模比率は、企業債残高は減少したものの、打切り決算により4月以降の料金収入が未収となったため上昇した。
　⑤経費回収率が低い要因は、使用料収入が事業規模に対して少ないためである。使用料収入を分析すると、平成30年度末現在の使用料単価（1㎥の水を流すことで発生する使用料）は75.9円である。これに対し、⑥汚水処理原価は274.9円、そのうち維持管理に要する費用（1㎥あたりの汚水処理に要した費用等）は115.7円で、使用料単価よりも39.8円高くなっており、その差額は一般会計からの繰入金で賄っている。
　⑥汚水処理原価が大きく低下したのは、汚水管渠の修繕費が減少したためである。⑥汚水処理原価のうち、管渠の建設時に借りた企業債の償還の全てを使用料で賄うのは難しいと考えており、一般会計からの繰入れが必要だと考えている。しかし、維持管理に要する費用のみでも使用料単価と39.8円の差が生じている。そのため、まずはこの差を無くす必要がある。当市の特定環境保全公共下水道事業は、全ての区域で供用開始をしているため、使用料収入を上げるには⑧水洗化率の向上、使用料の見直し等が必要である。</t>
    <rPh sb="145" eb="147">
      <t>オスイ</t>
    </rPh>
    <rPh sb="147" eb="149">
      <t>カンキョ</t>
    </rPh>
    <rPh sb="150" eb="151">
      <t>カカ</t>
    </rPh>
    <rPh sb="152" eb="155">
      <t>シュウゼンヒ</t>
    </rPh>
    <rPh sb="156" eb="158">
      <t>ゲンショウ</t>
    </rPh>
    <rPh sb="167" eb="168">
      <t>トモナ</t>
    </rPh>
    <rPh sb="169" eb="170">
      <t>タ</t>
    </rPh>
    <rPh sb="170" eb="172">
      <t>カイケイ</t>
    </rPh>
    <rPh sb="172" eb="174">
      <t>クリイレ</t>
    </rPh>
    <rPh sb="174" eb="175">
      <t>キン</t>
    </rPh>
    <rPh sb="176" eb="178">
      <t>ゲンショウ</t>
    </rPh>
    <rPh sb="182" eb="184">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</si>
</sst>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0.17</c:v>
                </c:pt>
                <c:pt idx="1">
                  <c:v>0</c:v>
                </c:pt>
                <c:pt idx="2" formatCode="#,##0.00;&quot;△&quot;#,##0.00;&quot;-&quot;">
                  <c:v>7.82</c:v>
                </c:pt>
                <c:pt idx="3" formatCode="#,##0.00;&quot;△&quot;#,##0.00;&quot;-&quot;">
                  <c:v>4.6399999999999997</c:v>
                </c:pt>
                <c:pt idx="4">
                  <c:v>0</c:v>
                </c:pt>
              </c:numCache>
            </c:numRef>
          </c:val>
          <c:extLst>
            <c:ext xmlns:c16="http://schemas.microsoft.com/office/drawing/2014/chart" uri="{C3380CC4-5D6E-409C-BE32-E72D297353CC}">
              <c16:uniqueId val="{00000000-676C-4615-80BD-2093D9693BB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0.09</c:v>
                </c:pt>
                <c:pt idx="3">
                  <c:v>0.09</c:v>
                </c:pt>
                <c:pt idx="4">
                  <c:v>0.13</c:v>
                </c:pt>
              </c:numCache>
            </c:numRef>
          </c:val>
          <c:smooth val="0"/>
          <c:extLst>
            <c:ext xmlns:c16="http://schemas.microsoft.com/office/drawing/2014/chart" uri="{C3380CC4-5D6E-409C-BE32-E72D297353CC}">
              <c16:uniqueId val="{00000001-676C-4615-80BD-2093D9693BB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7C-41F8-91F8-891C437E84C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42.9</c:v>
                </c:pt>
                <c:pt idx="3">
                  <c:v>43.36</c:v>
                </c:pt>
                <c:pt idx="4">
                  <c:v>42.56</c:v>
                </c:pt>
              </c:numCache>
            </c:numRef>
          </c:val>
          <c:smooth val="0"/>
          <c:extLst>
            <c:ext xmlns:c16="http://schemas.microsoft.com/office/drawing/2014/chart" uri="{C3380CC4-5D6E-409C-BE32-E72D297353CC}">
              <c16:uniqueId val="{00000001-907C-41F8-91F8-891C437E84C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84.69</c:v>
                </c:pt>
                <c:pt idx="1">
                  <c:v>85.83</c:v>
                </c:pt>
                <c:pt idx="2">
                  <c:v>89.09</c:v>
                </c:pt>
                <c:pt idx="3">
                  <c:v>90.03</c:v>
                </c:pt>
                <c:pt idx="4">
                  <c:v>90.84</c:v>
                </c:pt>
              </c:numCache>
            </c:numRef>
          </c:val>
          <c:extLst>
            <c:ext xmlns:c16="http://schemas.microsoft.com/office/drawing/2014/chart" uri="{C3380CC4-5D6E-409C-BE32-E72D297353CC}">
              <c16:uniqueId val="{00000000-D69A-461B-9E49-86CCDAEDCAD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83.5</c:v>
                </c:pt>
                <c:pt idx="3">
                  <c:v>83.06</c:v>
                </c:pt>
                <c:pt idx="4">
                  <c:v>83.32</c:v>
                </c:pt>
              </c:numCache>
            </c:numRef>
          </c:val>
          <c:smooth val="0"/>
          <c:extLst>
            <c:ext xmlns:c16="http://schemas.microsoft.com/office/drawing/2014/chart" uri="{C3380CC4-5D6E-409C-BE32-E72D297353CC}">
              <c16:uniqueId val="{00000001-D69A-461B-9E49-86CCDAEDCAD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87.48</c:v>
                </c:pt>
                <c:pt idx="1">
                  <c:v>83.56</c:v>
                </c:pt>
                <c:pt idx="2">
                  <c:v>87.48</c:v>
                </c:pt>
                <c:pt idx="3">
                  <c:v>89.57</c:v>
                </c:pt>
                <c:pt idx="4">
                  <c:v>81.59</c:v>
                </c:pt>
              </c:numCache>
            </c:numRef>
          </c:val>
          <c:extLst>
            <c:ext xmlns:c16="http://schemas.microsoft.com/office/drawing/2014/chart" uri="{C3380CC4-5D6E-409C-BE32-E72D297353CC}">
              <c16:uniqueId val="{00000000-B2D7-4A00-BE3F-26719496ED6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D7-4A00-BE3F-26719496ED6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D6-4FBF-AFEF-B449B528E57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D6-4FBF-AFEF-B449B528E57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66-4908-816C-F43A4F140D3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66-4908-816C-F43A4F140D3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00-49F9-8E97-F1A75AF3BE1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00-49F9-8E97-F1A75AF3BE1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B0-4DEA-986B-6951D1FE0CE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B0-4DEA-986B-6951D1FE0CE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3366.79</c:v>
                </c:pt>
                <c:pt idx="1">
                  <c:v>322.56</c:v>
                </c:pt>
                <c:pt idx="2">
                  <c:v>1832.07</c:v>
                </c:pt>
                <c:pt idx="3">
                  <c:v>1520.77</c:v>
                </c:pt>
                <c:pt idx="4">
                  <c:v>1687.59</c:v>
                </c:pt>
              </c:numCache>
            </c:numRef>
          </c:val>
          <c:extLst>
            <c:ext xmlns:c16="http://schemas.microsoft.com/office/drawing/2014/chart" uri="{C3380CC4-5D6E-409C-BE32-E72D297353CC}">
              <c16:uniqueId val="{00000000-2DB1-4656-9841-390B59E8AAF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1298.9100000000001</c:v>
                </c:pt>
                <c:pt idx="3">
                  <c:v>1243.71</c:v>
                </c:pt>
                <c:pt idx="4">
                  <c:v>1194.1500000000001</c:v>
                </c:pt>
              </c:numCache>
            </c:numRef>
          </c:val>
          <c:smooth val="0"/>
          <c:extLst>
            <c:ext xmlns:c16="http://schemas.microsoft.com/office/drawing/2014/chart" uri="{C3380CC4-5D6E-409C-BE32-E72D297353CC}">
              <c16:uniqueId val="{00000001-2DB1-4656-9841-390B59E8AAF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20.420000000000002</c:v>
                </c:pt>
                <c:pt idx="1">
                  <c:v>25.92</c:v>
                </c:pt>
                <c:pt idx="2">
                  <c:v>20.57</c:v>
                </c:pt>
                <c:pt idx="3">
                  <c:v>18.86</c:v>
                </c:pt>
                <c:pt idx="4">
                  <c:v>27.61</c:v>
                </c:pt>
              </c:numCache>
            </c:numRef>
          </c:val>
          <c:extLst>
            <c:ext xmlns:c16="http://schemas.microsoft.com/office/drawing/2014/chart" uri="{C3380CC4-5D6E-409C-BE32-E72D297353CC}">
              <c16:uniqueId val="{00000000-1E9C-486A-A38E-57CC807C0BD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69.87</c:v>
                </c:pt>
                <c:pt idx="3">
                  <c:v>74.3</c:v>
                </c:pt>
                <c:pt idx="4">
                  <c:v>72.260000000000005</c:v>
                </c:pt>
              </c:numCache>
            </c:numRef>
          </c:val>
          <c:smooth val="0"/>
          <c:extLst>
            <c:ext xmlns:c16="http://schemas.microsoft.com/office/drawing/2014/chart" uri="{C3380CC4-5D6E-409C-BE32-E72D297353CC}">
              <c16:uniqueId val="{00000001-1E9C-486A-A38E-57CC807C0BD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447.39</c:v>
                </c:pt>
                <c:pt idx="1">
                  <c:v>352.54</c:v>
                </c:pt>
                <c:pt idx="2">
                  <c:v>447.6</c:v>
                </c:pt>
                <c:pt idx="3">
                  <c:v>478.04</c:v>
                </c:pt>
                <c:pt idx="4">
                  <c:v>274.88</c:v>
                </c:pt>
              </c:numCache>
            </c:numRef>
          </c:val>
          <c:extLst>
            <c:ext xmlns:c16="http://schemas.microsoft.com/office/drawing/2014/chart" uri="{C3380CC4-5D6E-409C-BE32-E72D297353CC}">
              <c16:uniqueId val="{00000000-BA14-4641-845F-8016F90BC60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234.96</c:v>
                </c:pt>
                <c:pt idx="3">
                  <c:v>221.81</c:v>
                </c:pt>
                <c:pt idx="4">
                  <c:v>230.02</c:v>
                </c:pt>
              </c:numCache>
            </c:numRef>
          </c:val>
          <c:smooth val="0"/>
          <c:extLst>
            <c:ext xmlns:c16="http://schemas.microsoft.com/office/drawing/2014/chart" uri="{C3380CC4-5D6E-409C-BE32-E72D297353CC}">
              <c16:uniqueId val="{00000001-BA14-4641-845F-8016F90BC60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岩倉市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48058</v>
      </c>
      <c r="AM8" s="68"/>
      <c r="AN8" s="68"/>
      <c r="AO8" s="68"/>
      <c r="AP8" s="68"/>
      <c r="AQ8" s="68"/>
      <c r="AR8" s="68"/>
      <c r="AS8" s="68"/>
      <c r="AT8" s="67">
        <f>データ!T6</f>
        <v>10.47</v>
      </c>
      <c r="AU8" s="67"/>
      <c r="AV8" s="67"/>
      <c r="AW8" s="67"/>
      <c r="AX8" s="67"/>
      <c r="AY8" s="67"/>
      <c r="AZ8" s="67"/>
      <c r="BA8" s="67"/>
      <c r="BB8" s="67">
        <f>データ!U6</f>
        <v>4590.07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2.23</v>
      </c>
      <c r="Q10" s="67"/>
      <c r="R10" s="67"/>
      <c r="S10" s="67"/>
      <c r="T10" s="67"/>
      <c r="U10" s="67"/>
      <c r="V10" s="67"/>
      <c r="W10" s="67">
        <f>データ!Q6</f>
        <v>100</v>
      </c>
      <c r="X10" s="67"/>
      <c r="Y10" s="67"/>
      <c r="Z10" s="67"/>
      <c r="AA10" s="67"/>
      <c r="AB10" s="67"/>
      <c r="AC10" s="67"/>
      <c r="AD10" s="68">
        <f>データ!R6</f>
        <v>1620</v>
      </c>
      <c r="AE10" s="68"/>
      <c r="AF10" s="68"/>
      <c r="AG10" s="68"/>
      <c r="AH10" s="68"/>
      <c r="AI10" s="68"/>
      <c r="AJ10" s="68"/>
      <c r="AK10" s="2"/>
      <c r="AL10" s="68">
        <f>データ!V6</f>
        <v>1070</v>
      </c>
      <c r="AM10" s="68"/>
      <c r="AN10" s="68"/>
      <c r="AO10" s="68"/>
      <c r="AP10" s="68"/>
      <c r="AQ10" s="68"/>
      <c r="AR10" s="68"/>
      <c r="AS10" s="68"/>
      <c r="AT10" s="67">
        <f>データ!W6</f>
        <v>0.32</v>
      </c>
      <c r="AU10" s="67"/>
      <c r="AV10" s="67"/>
      <c r="AW10" s="67"/>
      <c r="AX10" s="67"/>
      <c r="AY10" s="67"/>
      <c r="AZ10" s="67"/>
      <c r="BA10" s="67"/>
      <c r="BB10" s="67">
        <f>データ!X6</f>
        <v>3343.75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45</v>
      </c>
      <c r="N86" s="26" t="s">
        <v>45</v>
      </c>
      <c r="O86" s="26" t="str">
        <f>データ!EO6</f>
        <v>【0.12】</v>
      </c>
    </row>
  </sheetData>
  <sheetProtection algorithmName="SHA-512" hashValue="n5vFYcHj2n8zgxVg5GqYu4Qwz9M+8/jZhUGEE7n2xTHhE/hPlJUZlIw0uboB7R18zYiCya4PWnBYX8hRluAXtA==" saltValue="Ru4GtQm9XX/5FX/nUJSp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232289</v>
      </c>
      <c r="D6" s="33">
        <f t="shared" si="3"/>
        <v>47</v>
      </c>
      <c r="E6" s="33">
        <f t="shared" si="3"/>
        <v>17</v>
      </c>
      <c r="F6" s="33">
        <f t="shared" si="3"/>
        <v>4</v>
      </c>
      <c r="G6" s="33">
        <f t="shared" si="3"/>
        <v>0</v>
      </c>
      <c r="H6" s="33" t="str">
        <f t="shared" si="3"/>
        <v>愛知県　岩倉市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2.23</v>
      </c>
      <c r="Q6" s="34">
        <f t="shared" si="3"/>
        <v>100</v>
      </c>
      <c r="R6" s="34">
        <f t="shared" si="3"/>
        <v>1620</v>
      </c>
      <c r="S6" s="34">
        <f t="shared" si="3"/>
        <v>48058</v>
      </c>
      <c r="T6" s="34">
        <f t="shared" si="3"/>
        <v>10.47</v>
      </c>
      <c r="U6" s="34">
        <f t="shared" si="3"/>
        <v>4590.07</v>
      </c>
      <c r="V6" s="34">
        <f t="shared" si="3"/>
        <v>1070</v>
      </c>
      <c r="W6" s="34">
        <f t="shared" si="3"/>
        <v>0.32</v>
      </c>
      <c r="X6" s="34">
        <f t="shared" si="3"/>
        <v>3343.75</v>
      </c>
      <c r="Y6" s="35">
        <f>IF(Y7="",NA(),Y7)</f>
        <v>87.48</v>
      </c>
      <c r="Z6" s="35">
        <f t="shared" ref="Z6:AH6" si="4">IF(Z7="",NA(),Z7)</f>
        <v>83.56</v>
      </c>
      <c r="AA6" s="35">
        <f t="shared" si="4"/>
        <v>87.48</v>
      </c>
      <c r="AB6" s="35">
        <f t="shared" si="4"/>
        <v>89.57</v>
      </c>
      <c r="AC6" s="35">
        <f t="shared" si="4"/>
        <v>81.59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3366.79</v>
      </c>
      <c r="BG6" s="35">
        <f t="shared" ref="BG6:BO6" si="7">IF(BG7="",NA(),BG7)</f>
        <v>322.56</v>
      </c>
      <c r="BH6" s="35">
        <f t="shared" si="7"/>
        <v>1832.07</v>
      </c>
      <c r="BI6" s="35">
        <f t="shared" si="7"/>
        <v>1520.77</v>
      </c>
      <c r="BJ6" s="35">
        <f t="shared" si="7"/>
        <v>1687.59</v>
      </c>
      <c r="BK6" s="35">
        <f t="shared" si="7"/>
        <v>1671.86</v>
      </c>
      <c r="BL6" s="35">
        <f t="shared" si="7"/>
        <v>1673.47</v>
      </c>
      <c r="BM6" s="35">
        <f t="shared" si="7"/>
        <v>1298.9100000000001</v>
      </c>
      <c r="BN6" s="35">
        <f t="shared" si="7"/>
        <v>1243.71</v>
      </c>
      <c r="BO6" s="35">
        <f t="shared" si="7"/>
        <v>1194.1500000000001</v>
      </c>
      <c r="BP6" s="34" t="str">
        <f>IF(BP7="","",IF(BP7="-","【-】","【"&amp;SUBSTITUTE(TEXT(BP7,"#,##0.00"),"-","△")&amp;"】"))</f>
        <v>【1,209.40】</v>
      </c>
      <c r="BQ6" s="35">
        <f>IF(BQ7="",NA(),BQ7)</f>
        <v>20.420000000000002</v>
      </c>
      <c r="BR6" s="35">
        <f t="shared" ref="BR6:BZ6" si="8">IF(BR7="",NA(),BR7)</f>
        <v>25.92</v>
      </c>
      <c r="BS6" s="35">
        <f t="shared" si="8"/>
        <v>20.57</v>
      </c>
      <c r="BT6" s="35">
        <f t="shared" si="8"/>
        <v>18.86</v>
      </c>
      <c r="BU6" s="35">
        <f t="shared" si="8"/>
        <v>27.61</v>
      </c>
      <c r="BV6" s="35">
        <f t="shared" si="8"/>
        <v>50.54</v>
      </c>
      <c r="BW6" s="35">
        <f t="shared" si="8"/>
        <v>49.22</v>
      </c>
      <c r="BX6" s="35">
        <f t="shared" si="8"/>
        <v>69.87</v>
      </c>
      <c r="BY6" s="35">
        <f t="shared" si="8"/>
        <v>74.3</v>
      </c>
      <c r="BZ6" s="35">
        <f t="shared" si="8"/>
        <v>72.260000000000005</v>
      </c>
      <c r="CA6" s="34" t="str">
        <f>IF(CA7="","",IF(CA7="-","【-】","【"&amp;SUBSTITUTE(TEXT(CA7,"#,##0.00"),"-","△")&amp;"】"))</f>
        <v>【74.48】</v>
      </c>
      <c r="CB6" s="35">
        <f>IF(CB7="",NA(),CB7)</f>
        <v>447.39</v>
      </c>
      <c r="CC6" s="35">
        <f t="shared" ref="CC6:CK6" si="9">IF(CC7="",NA(),CC7)</f>
        <v>352.54</v>
      </c>
      <c r="CD6" s="35">
        <f t="shared" si="9"/>
        <v>447.6</v>
      </c>
      <c r="CE6" s="35">
        <f t="shared" si="9"/>
        <v>478.04</v>
      </c>
      <c r="CF6" s="35">
        <f t="shared" si="9"/>
        <v>274.88</v>
      </c>
      <c r="CG6" s="35">
        <f t="shared" si="9"/>
        <v>320.36</v>
      </c>
      <c r="CH6" s="35">
        <f t="shared" si="9"/>
        <v>332.02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42.9</v>
      </c>
      <c r="CU6" s="35">
        <f t="shared" si="10"/>
        <v>43.36</v>
      </c>
      <c r="CV6" s="35">
        <f t="shared" si="10"/>
        <v>42.56</v>
      </c>
      <c r="CW6" s="34" t="str">
        <f>IF(CW7="","",IF(CW7="-","【-】","【"&amp;SUBSTITUTE(TEXT(CW7,"#,##0.00"),"-","△")&amp;"】"))</f>
        <v>【42.82】</v>
      </c>
      <c r="CX6" s="35">
        <f>IF(CX7="",NA(),CX7)</f>
        <v>84.69</v>
      </c>
      <c r="CY6" s="35">
        <f t="shared" ref="CY6:DG6" si="11">IF(CY7="",NA(),CY7)</f>
        <v>85.83</v>
      </c>
      <c r="CZ6" s="35">
        <f t="shared" si="11"/>
        <v>89.09</v>
      </c>
      <c r="DA6" s="35">
        <f t="shared" si="11"/>
        <v>90.03</v>
      </c>
      <c r="DB6" s="35">
        <f t="shared" si="11"/>
        <v>90.84</v>
      </c>
      <c r="DC6" s="35">
        <f t="shared" si="11"/>
        <v>70.14</v>
      </c>
      <c r="DD6" s="35">
        <f t="shared" si="11"/>
        <v>68.83</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0.17</v>
      </c>
      <c r="EF6" s="34">
        <f t="shared" ref="EF6:EN6" si="14">IF(EF7="",NA(),EF7)</f>
        <v>0</v>
      </c>
      <c r="EG6" s="35">
        <f t="shared" si="14"/>
        <v>7.82</v>
      </c>
      <c r="EH6" s="35">
        <f t="shared" si="14"/>
        <v>4.6399999999999997</v>
      </c>
      <c r="EI6" s="34">
        <f t="shared" si="14"/>
        <v>0</v>
      </c>
      <c r="EJ6" s="35">
        <f t="shared" si="14"/>
        <v>0.08</v>
      </c>
      <c r="EK6" s="35">
        <f t="shared" si="14"/>
        <v>0.26</v>
      </c>
      <c r="EL6" s="35">
        <f t="shared" si="14"/>
        <v>0.09</v>
      </c>
      <c r="EM6" s="35">
        <f t="shared" si="14"/>
        <v>0.09</v>
      </c>
      <c r="EN6" s="35">
        <f t="shared" si="14"/>
        <v>0.13</v>
      </c>
      <c r="EO6" s="34" t="str">
        <f>IF(EO7="","",IF(EO7="-","【-】","【"&amp;SUBSTITUTE(TEXT(EO7,"#,##0.00"),"-","△")&amp;"】"))</f>
        <v>【0.12】</v>
      </c>
    </row>
    <row r="7" spans="1:145" s="36" customFormat="1" x14ac:dyDescent="0.15">
      <c r="A7" s="28"/>
      <c r="B7" s="37">
        <v>2018</v>
      </c>
      <c r="C7" s="37">
        <v>232289</v>
      </c>
      <c r="D7" s="37">
        <v>47</v>
      </c>
      <c r="E7" s="37">
        <v>17</v>
      </c>
      <c r="F7" s="37">
        <v>4</v>
      </c>
      <c r="G7" s="37">
        <v>0</v>
      </c>
      <c r="H7" s="37" t="s">
        <v>99</v>
      </c>
      <c r="I7" s="37" t="s">
        <v>100</v>
      </c>
      <c r="J7" s="37" t="s">
        <v>101</v>
      </c>
      <c r="K7" s="37" t="s">
        <v>102</v>
      </c>
      <c r="L7" s="37" t="s">
        <v>103</v>
      </c>
      <c r="M7" s="37" t="s">
        <v>104</v>
      </c>
      <c r="N7" s="38" t="s">
        <v>105</v>
      </c>
      <c r="O7" s="38" t="s">
        <v>106</v>
      </c>
      <c r="P7" s="38">
        <v>2.23</v>
      </c>
      <c r="Q7" s="38">
        <v>100</v>
      </c>
      <c r="R7" s="38">
        <v>1620</v>
      </c>
      <c r="S7" s="38">
        <v>48058</v>
      </c>
      <c r="T7" s="38">
        <v>10.47</v>
      </c>
      <c r="U7" s="38">
        <v>4590.07</v>
      </c>
      <c r="V7" s="38">
        <v>1070</v>
      </c>
      <c r="W7" s="38">
        <v>0.32</v>
      </c>
      <c r="X7" s="38">
        <v>3343.75</v>
      </c>
      <c r="Y7" s="38">
        <v>87.48</v>
      </c>
      <c r="Z7" s="38">
        <v>83.56</v>
      </c>
      <c r="AA7" s="38">
        <v>87.48</v>
      </c>
      <c r="AB7" s="38">
        <v>89.57</v>
      </c>
      <c r="AC7" s="38">
        <v>81.59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3366.79</v>
      </c>
      <c r="BG7" s="38">
        <v>322.56</v>
      </c>
      <c r="BH7" s="38">
        <v>1832.07</v>
      </c>
      <c r="BI7" s="38">
        <v>1520.77</v>
      </c>
      <c r="BJ7" s="38">
        <v>1687.59</v>
      </c>
      <c r="BK7" s="38">
        <v>1671.86</v>
      </c>
      <c r="BL7" s="38">
        <v>1673.47</v>
      </c>
      <c r="BM7" s="38">
        <v>1298.9100000000001</v>
      </c>
      <c r="BN7" s="38">
        <v>1243.71</v>
      </c>
      <c r="BO7" s="38">
        <v>1194.1500000000001</v>
      </c>
      <c r="BP7" s="38">
        <v>1209.4000000000001</v>
      </c>
      <c r="BQ7" s="38">
        <v>20.420000000000002</v>
      </c>
      <c r="BR7" s="38">
        <v>25.92</v>
      </c>
      <c r="BS7" s="38">
        <v>20.57</v>
      </c>
      <c r="BT7" s="38">
        <v>18.86</v>
      </c>
      <c r="BU7" s="38">
        <v>27.61</v>
      </c>
      <c r="BV7" s="38">
        <v>50.54</v>
      </c>
      <c r="BW7" s="38">
        <v>49.22</v>
      </c>
      <c r="BX7" s="38">
        <v>69.87</v>
      </c>
      <c r="BY7" s="38">
        <v>74.3</v>
      </c>
      <c r="BZ7" s="38">
        <v>72.260000000000005</v>
      </c>
      <c r="CA7" s="38">
        <v>74.48</v>
      </c>
      <c r="CB7" s="38">
        <v>447.39</v>
      </c>
      <c r="CC7" s="38">
        <v>352.54</v>
      </c>
      <c r="CD7" s="38">
        <v>447.6</v>
      </c>
      <c r="CE7" s="38">
        <v>478.04</v>
      </c>
      <c r="CF7" s="38">
        <v>274.88</v>
      </c>
      <c r="CG7" s="38">
        <v>320.36</v>
      </c>
      <c r="CH7" s="38">
        <v>332.02</v>
      </c>
      <c r="CI7" s="38">
        <v>234.96</v>
      </c>
      <c r="CJ7" s="38">
        <v>221.81</v>
      </c>
      <c r="CK7" s="38">
        <v>230.02</v>
      </c>
      <c r="CL7" s="38">
        <v>219.46</v>
      </c>
      <c r="CM7" s="38" t="s">
        <v>105</v>
      </c>
      <c r="CN7" s="38" t="s">
        <v>105</v>
      </c>
      <c r="CO7" s="38" t="s">
        <v>105</v>
      </c>
      <c r="CP7" s="38" t="s">
        <v>105</v>
      </c>
      <c r="CQ7" s="38" t="s">
        <v>105</v>
      </c>
      <c r="CR7" s="38">
        <v>34.74</v>
      </c>
      <c r="CS7" s="38">
        <v>36.65</v>
      </c>
      <c r="CT7" s="38">
        <v>42.9</v>
      </c>
      <c r="CU7" s="38">
        <v>43.36</v>
      </c>
      <c r="CV7" s="38">
        <v>42.56</v>
      </c>
      <c r="CW7" s="38">
        <v>42.82</v>
      </c>
      <c r="CX7" s="38">
        <v>84.69</v>
      </c>
      <c r="CY7" s="38">
        <v>85.83</v>
      </c>
      <c r="CZ7" s="38">
        <v>89.09</v>
      </c>
      <c r="DA7" s="38">
        <v>90.03</v>
      </c>
      <c r="DB7" s="38">
        <v>90.84</v>
      </c>
      <c r="DC7" s="38">
        <v>70.14</v>
      </c>
      <c r="DD7" s="38">
        <v>68.83</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0.17</v>
      </c>
      <c r="EF7" s="38">
        <v>0</v>
      </c>
      <c r="EG7" s="38">
        <v>7.82</v>
      </c>
      <c r="EH7" s="38">
        <v>4.6399999999999997</v>
      </c>
      <c r="EI7" s="38">
        <v>0</v>
      </c>
      <c r="EJ7" s="38">
        <v>0.08</v>
      </c>
      <c r="EK7" s="38">
        <v>0.26</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2019-12-05T05:12:53Z</dcterms:created>
  <dcterms:modified xsi:type="dcterms:W3CDTF">2020-02-06T06:30:14Z</dcterms:modified>
  <cp:category/>
</cp:coreProperties>
</file>