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fsjyo\1020 下水道課\15 調査\01 国・県調査もの\20200115 経営比較分析表\20200205修正依頼\修正後ファイル\"/>
    </mc:Choice>
  </mc:AlternateContent>
  <workbookProtection workbookAlgorithmName="SHA-512" workbookHashValue="vxhmmH0cEgNjoe6pfJ+HWO/i7PwVtqtkN049pNfmH1iMPOZebQPBLuR9suOETk3XBl+ssqY0tqBErm8RxGpQGw==" workbookSaltValue="9kLpOnRCKic+h8tT/zUTK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<sst xmlns="http://schemas.openxmlformats.org/spreadsheetml/2006/main" count="233" uniqueCount="114">
  <si>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</si>
  <si>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</si>
  <si>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</si>
  <si>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</si>
  <si>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</si>
  <si>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</si>
  <si>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</si>
  <si>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</si>
  <si>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</si>
  <si>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</si>
  <si>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</si>
  <si>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</si>
  <si>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</si>
  <si>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</si>
  <si>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</si>
  <si>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</si>
  <si>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</si>
  <si>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</si>
  <si>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</si>
  <si>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</si>
  <si>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</si>
  <si>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</si>
  <si>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</si>
  <si>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</si>
  <si>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</si>
  <si>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</si>
  <si>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</si>
  <si>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</si>
  <si>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</si>
  <si>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</si>
  <si>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</si>
  <si>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</si>
  <si>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</si>
  <si>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</si>
  <si>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</si>
  <si>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</si>
  <si>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</si>
  <si>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</si>
  <si>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</si>
  <si>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</si>
  <si>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</si>
  <si>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</si>
  <si>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</si>
  <si>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</si>
  <si>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</si>
  <si>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</si>
  <si>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</si>
  <si>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</si>
  <si>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</si>
  <si>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</si>
  <si>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</si>
  <si>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</si>
  <si>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</si>
  <si>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</si>
  <si>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</si>
  <si>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</si>
  <si>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</si>
  <si>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</si>
  <si>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</si>
  <si>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</si>
  <si>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</si>
  <si>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</si>
  <si>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</si>
  <si>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</si>
  <si>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</si>
  <si>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</si>
  <si>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</si>
  <si>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</si>
  <si>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</si>
  <si>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</si>
  <si>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</si>
  <si>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</si>
  <si>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</si>
  <si>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</si>
  <si>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</si>
  <si>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</si>
  <si>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</si>
  <si>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</si>
  <si>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</si>
  <si>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</si>
  <si>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</si>
  <si>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</si>
  <si>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</si>
  <si>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</si>
  <si>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</si>
  <si>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</si>
  <si>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</si>
  <si>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</si>
  <si>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</si>
  <si>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</si>
  <si>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</si>
  <si>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</si>
  <si>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</si>
  <si>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</si>
  <si>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</si>
  <si>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</si>
  <si>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</si>
  <si>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</si>
  <si>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</si>
  <si>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</si>
  <si>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</si>
  <si>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</si>
  <si>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</si>
  <si>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</si>
  <si>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</si>
  <si>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</si>
  <si>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</si>
  <si>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</si>
  <si>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</si>
  <si>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</si>
  <si>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</si>
  <si>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田原市の公共下水道施設（特環）は、平成11年度から順次供用を開始しており、最も古い施設でも20年が経過している。
　現時点の管渠供用年数は施設耐用年数（50年）の約3分の1であり、また道路陥没の報告も挙がっていないことから、老朽化の問題は今後の課題と考える。</t>
    <rPh sb="13" eb="14">
      <t>トク</t>
    </rPh>
    <rPh sb="82" eb="83">
      <t>ヤク</t>
    </rPh>
    <phoneticPr fontId="4"/>
  </si>
  <si>
    <r>
      <t>　今後、田原市の特定環境保全公共下水道事業は、施設建設が概ね完了しており、維持管理を中心に事業運営していくこととなる。
　特に、「</t>
    </r>
    <r>
      <rPr>
        <sz val="11"/>
        <color theme="1"/>
        <rFont val="ＭＳ ゴシック"/>
        <family val="3"/>
        <charset val="128"/>
      </rPr>
      <t>水洗化率」と「</t>
    </r>
    <r>
      <rPr>
        <sz val="11"/>
        <color theme="1"/>
        <rFont val="ＭＳ ゴシック"/>
        <family val="3"/>
        <charset val="128"/>
      </rPr>
      <t>施設利用率」の改善に努め、下水道使用料の安定的な確保と汚水処理費の低減を行い、「</t>
    </r>
    <r>
      <rPr>
        <sz val="11"/>
        <color theme="1"/>
        <rFont val="ＭＳ ゴシック"/>
        <family val="3"/>
        <charset val="128"/>
      </rPr>
      <t xml:space="preserve">経費回収率」の向上に取り組んでいく。
　また、「経営基盤の強化」や「財政マネジメントの向上」等に的確に取り組むことを目指し、令和2年度から地方公営企業法を適用し、令和2年度までに経営戦略の策定を予定している。
　公営企業会計を導入し、弾力的な経営を行うことで住民ニーズへの迅速な対応が可能となり、持続的に住民サービスを向上させ、安定した公共下水道事業の運営を行っていく。
</t>
    </r>
    <rPh sb="12" eb="14">
      <t>ホゼン</t>
    </rPh>
    <rPh sb="174" eb="176">
      <t>レイワ</t>
    </rPh>
    <phoneticPr fontId="4"/>
  </si>
  <si>
    <r>
      <t>　田原市の特定環境保全公共下水道整備はほぼ完了しており、今後の下水道事業は維持管理を中心とした事業経営を行っていくこととなる。
　事業経営では、処理区域内人口増に伴う有収水量の増により料金収入は増加しているが、一方で汚水資本費の減少に伴う分流式下水道にかかる経費が減少したため、「①収益的収支比率」が76％程度に減少した。
　企業債現在高は、地方債の償還が進んでいる一方で、使用水量の増加に伴い料金収入が増加したため、「④企業債残高対事業規模比率」は減少している。
　今後の「少子高齢化の進行」や「節水型機器の普及」等に伴い使用量が減少していくことが想定され、さらに、特定環境保全公共下水道区域の「⑧水洗化率」は横ばい傾向で、これらを考慮すると、市民に理解が得られるような積極的な広報活動を行うことが求められる。
　このため、使用料収入の確保を行うことで、「⑤経費回収率」を向上させ、安定的かつ持続的な特定環境保全公共下水道事業経営を実施していく。</t>
    </r>
    <r>
      <rPr>
        <sz val="11"/>
        <color theme="1"/>
        <rFont val="ＭＳ ゴシック"/>
        <family val="3"/>
        <charset val="128"/>
      </rPr>
      <t xml:space="preserve">
</t>
    </r>
    <rPh sb="72" eb="74">
      <t>ショリ</t>
    </rPh>
    <rPh sb="74" eb="77">
      <t>クイキナイ</t>
    </rPh>
    <rPh sb="77" eb="79">
      <t>ジンコウ</t>
    </rPh>
    <rPh sb="79" eb="80">
      <t>ゾウ</t>
    </rPh>
    <rPh sb="81" eb="82">
      <t>トモナ</t>
    </rPh>
    <rPh sb="83" eb="84">
      <t>ユウ</t>
    </rPh>
    <rPh sb="84" eb="85">
      <t>シュウ</t>
    </rPh>
    <rPh sb="85" eb="87">
      <t>スイリョウ</t>
    </rPh>
    <rPh sb="88" eb="89">
      <t>ゾウ</t>
    </rPh>
    <rPh sb="92" eb="94">
      <t>リョウキン</t>
    </rPh>
    <rPh sb="94" eb="96">
      <t>シュウニュウ</t>
    </rPh>
    <rPh sb="97" eb="99">
      <t>ゾウカ</t>
    </rPh>
    <rPh sb="105" eb="107">
      <t>イッポウ</t>
    </rPh>
    <rPh sb="108" eb="110">
      <t>オスイ</t>
    </rPh>
    <rPh sb="117" eb="118">
      <t>トモナ</t>
    </rPh>
    <rPh sb="156" eb="158">
      <t>ゲンショウ</t>
    </rPh>
    <rPh sb="183" eb="185">
      <t>イッポウ</t>
    </rPh>
    <rPh sb="192" eb="194">
      <t>ゾウカ</t>
    </rPh>
    <rPh sb="202" eb="204">
      <t>ゾウカ</t>
    </rPh>
    <rPh sb="225" eb="227">
      <t>ゲンショウ</t>
    </rPh>
    <rPh sb="306" eb="307">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</si>
</sst>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AF-42E9-9907-7D64245E02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BAF-42E9-9907-7D64245E02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AB-43CC-9DA4-279C4ADCC0C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D0AB-43CC-9DA4-279C4ADCC0C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84.93</c:v>
                </c:pt>
                <c:pt idx="1">
                  <c:v>86.04</c:v>
                </c:pt>
                <c:pt idx="2">
                  <c:v>87.1</c:v>
                </c:pt>
                <c:pt idx="3">
                  <c:v>87.13</c:v>
                </c:pt>
                <c:pt idx="4">
                  <c:v>89.55</c:v>
                </c:pt>
              </c:numCache>
            </c:numRef>
          </c:val>
          <c:extLst>
            <c:ext xmlns:c16="http://schemas.microsoft.com/office/drawing/2014/chart" uri="{C3380CC4-5D6E-409C-BE32-E72D297353CC}">
              <c16:uniqueId val="{00000000-EFAD-40B5-B55D-0A1C5C471E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EFAD-40B5-B55D-0A1C5C471E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80.28</c:v>
                </c:pt>
                <c:pt idx="1">
                  <c:v>86.18</c:v>
                </c:pt>
                <c:pt idx="2">
                  <c:v>85.25</c:v>
                </c:pt>
                <c:pt idx="3">
                  <c:v>81.53</c:v>
                </c:pt>
                <c:pt idx="4">
                  <c:v>76.510000000000005</c:v>
                </c:pt>
              </c:numCache>
            </c:numRef>
          </c:val>
          <c:extLst>
            <c:ext xmlns:c16="http://schemas.microsoft.com/office/drawing/2014/chart" uri="{C3380CC4-5D6E-409C-BE32-E72D297353CC}">
              <c16:uniqueId val="{00000000-203B-48BE-A8BA-A503F372FB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B-48BE-A8BA-A503F372FB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D8-4626-B857-A043FFF976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D8-4626-B857-A043FFF976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B-4B7F-90C5-5FDF5A1B49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B-4B7F-90C5-5FDF5A1B49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BB-457E-A826-D1FE0221A4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BB-457E-A826-D1FE0221A4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5-4771-9E9C-A04EEDD136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5-4771-9E9C-A04EEDD136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443.1</c:v>
                </c:pt>
                <c:pt idx="1">
                  <c:v>471.78</c:v>
                </c:pt>
                <c:pt idx="2">
                  <c:v>507.46</c:v>
                </c:pt>
                <c:pt idx="3">
                  <c:v>368.85</c:v>
                </c:pt>
                <c:pt idx="4">
                  <c:v>361.62</c:v>
                </c:pt>
              </c:numCache>
            </c:numRef>
          </c:val>
          <c:extLst>
            <c:ext xmlns:c16="http://schemas.microsoft.com/office/drawing/2014/chart" uri="{C3380CC4-5D6E-409C-BE32-E72D297353CC}">
              <c16:uniqueId val="{00000000-52FB-4964-A1B3-BB85CEC836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52FB-4964-A1B3-BB85CEC836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75.97</c:v>
                </c:pt>
                <c:pt idx="1">
                  <c:v>80.5</c:v>
                </c:pt>
                <c:pt idx="2">
                  <c:v>77.58</c:v>
                </c:pt>
                <c:pt idx="3">
                  <c:v>78.92</c:v>
                </c:pt>
                <c:pt idx="4">
                  <c:v>79.59</c:v>
                </c:pt>
              </c:numCache>
            </c:numRef>
          </c:val>
          <c:extLst>
            <c:ext xmlns:c16="http://schemas.microsoft.com/office/drawing/2014/chart" uri="{C3380CC4-5D6E-409C-BE32-E72D297353CC}">
              <c16:uniqueId val="{00000000-9083-490C-A8DA-C8380A7881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9083-490C-A8DA-C8380A7881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160.01</c:v>
                </c:pt>
                <c:pt idx="1">
                  <c:v>150</c:v>
                </c:pt>
                <c:pt idx="2">
                  <c:v>150</c:v>
                </c:pt>
                <c:pt idx="3">
                  <c:v>150</c:v>
                </c:pt>
                <c:pt idx="4">
                  <c:v>150</c:v>
                </c:pt>
              </c:numCache>
            </c:numRef>
          </c:val>
          <c:extLst>
            <c:ext xmlns:c16="http://schemas.microsoft.com/office/drawing/2014/chart" uri="{C3380CC4-5D6E-409C-BE32-E72D297353CC}">
              <c16:uniqueId val="{00000000-F2BC-40B0-B7A3-D6DA52E0D0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2BC-40B0-B7A3-D6DA52E0D0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田原市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62452</v>
      </c>
      <c r="AM8" s="50"/>
      <c r="AN8" s="50"/>
      <c r="AO8" s="50"/>
      <c r="AP8" s="50"/>
      <c r="AQ8" s="50"/>
      <c r="AR8" s="50"/>
      <c r="AS8" s="50"/>
      <c r="AT8" s="45">
        <f>データ!T6</f>
        <v>191.12</v>
      </c>
      <c r="AU8" s="45"/>
      <c r="AV8" s="45"/>
      <c r="AW8" s="45"/>
      <c r="AX8" s="45"/>
      <c r="AY8" s="45"/>
      <c r="AZ8" s="45"/>
      <c r="BA8" s="45"/>
      <c r="BB8" s="45">
        <f>データ!U6</f>
        <v>326.77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7.82</v>
      </c>
      <c r="Q10" s="45"/>
      <c r="R10" s="45"/>
      <c r="S10" s="45"/>
      <c r="T10" s="45"/>
      <c r="U10" s="45"/>
      <c r="V10" s="45"/>
      <c r="W10" s="45">
        <f>データ!Q6</f>
        <v>83.24</v>
      </c>
      <c r="X10" s="45"/>
      <c r="Y10" s="45"/>
      <c r="Z10" s="45"/>
      <c r="AA10" s="45"/>
      <c r="AB10" s="45"/>
      <c r="AC10" s="45"/>
      <c r="AD10" s="50">
        <f>データ!R6</f>
        <v>1728</v>
      </c>
      <c r="AE10" s="50"/>
      <c r="AF10" s="50"/>
      <c r="AG10" s="50"/>
      <c r="AH10" s="50"/>
      <c r="AI10" s="50"/>
      <c r="AJ10" s="50"/>
      <c r="AK10" s="2"/>
      <c r="AL10" s="50">
        <f>データ!V6</f>
        <v>4861</v>
      </c>
      <c r="AM10" s="50"/>
      <c r="AN10" s="50"/>
      <c r="AO10" s="50"/>
      <c r="AP10" s="50"/>
      <c r="AQ10" s="50"/>
      <c r="AR10" s="50"/>
      <c r="AS10" s="50"/>
      <c r="AT10" s="45">
        <f>データ!W6</f>
        <v>1.1599999999999999</v>
      </c>
      <c r="AU10" s="45"/>
      <c r="AV10" s="45"/>
      <c r="AW10" s="45"/>
      <c r="AX10" s="45"/>
      <c r="AY10" s="45"/>
      <c r="AZ10" s="45"/>
      <c r="BA10" s="45"/>
      <c r="BB10" s="45">
        <f>データ!X6</f>
        <v>4190.5200000000004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2wzlCfNSyGNyeEWxRou1bcUIrA0Z/IScyhZJqQ2XjFkKUbOYme/gG16zL7cQkR7MfFDEfwl6CaRb43kkU5W0HQ==" saltValue="TWGBODWhdXHqz5SCerIe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232319</v>
      </c>
      <c r="D6" s="33">
        <f t="shared" si="3"/>
        <v>47</v>
      </c>
      <c r="E6" s="33">
        <f t="shared" si="3"/>
        <v>17</v>
      </c>
      <c r="F6" s="33">
        <f t="shared" si="3"/>
        <v>4</v>
      </c>
      <c r="G6" s="33">
        <f t="shared" si="3"/>
        <v>0</v>
      </c>
      <c r="H6" s="33" t="str">
        <f t="shared" si="3"/>
        <v>愛知県　田原市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7.82</v>
      </c>
      <c r="Q6" s="34">
        <f t="shared" si="3"/>
        <v>83.24</v>
      </c>
      <c r="R6" s="34">
        <f t="shared" si="3"/>
        <v>1728</v>
      </c>
      <c r="S6" s="34">
        <f t="shared" si="3"/>
        <v>62452</v>
      </c>
      <c r="T6" s="34">
        <f t="shared" si="3"/>
        <v>191.12</v>
      </c>
      <c r="U6" s="34">
        <f t="shared" si="3"/>
        <v>326.77</v>
      </c>
      <c r="V6" s="34">
        <f t="shared" si="3"/>
        <v>4861</v>
      </c>
      <c r="W6" s="34">
        <f t="shared" si="3"/>
        <v>1.1599999999999999</v>
      </c>
      <c r="X6" s="34">
        <f t="shared" si="3"/>
        <v>4190.5200000000004</v>
      </c>
      <c r="Y6" s="35">
        <f>IF(Y7="",NA(),Y7)</f>
        <v>80.28</v>
      </c>
      <c r="Z6" s="35">
        <f t="shared" ref="Z6:AH6" si="4">IF(Z7="",NA(),Z7)</f>
        <v>86.18</v>
      </c>
      <c r="AA6" s="35">
        <f t="shared" si="4"/>
        <v>85.25</v>
      </c>
      <c r="AB6" s="35">
        <f t="shared" si="4"/>
        <v>81.53</v>
      </c>
      <c r="AC6" s="35">
        <f t="shared" si="4"/>
        <v>76.510000000000005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443.1</v>
      </c>
      <c r="BG6" s="35">
        <f t="shared" ref="BG6:BO6" si="7">IF(BG7="",NA(),BG7)</f>
        <v>471.78</v>
      </c>
      <c r="BH6" s="35">
        <f t="shared" si="7"/>
        <v>507.46</v>
      </c>
      <c r="BI6" s="35">
        <f t="shared" si="7"/>
        <v>368.85</v>
      </c>
      <c r="BJ6" s="35">
        <f t="shared" si="7"/>
        <v>361.62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75.97</v>
      </c>
      <c r="BR6" s="35">
        <f t="shared" ref="BR6:BZ6" si="8">IF(BR7="",NA(),BR7)</f>
        <v>80.5</v>
      </c>
      <c r="BS6" s="35">
        <f t="shared" si="8"/>
        <v>77.58</v>
      </c>
      <c r="BT6" s="35">
        <f t="shared" si="8"/>
        <v>78.92</v>
      </c>
      <c r="BU6" s="35">
        <f t="shared" si="8"/>
        <v>79.59</v>
      </c>
      <c r="BV6" s="35">
        <f t="shared" si="8"/>
        <v>66.56</v>
      </c>
      <c r="BW6" s="35">
        <f t="shared" si="8"/>
        <v>66.22</v>
      </c>
      <c r="BX6" s="35">
        <f t="shared" si="8"/>
        <v>69.87</v>
      </c>
      <c r="BY6" s="35">
        <f t="shared" si="8"/>
        <v>74.3</v>
      </c>
      <c r="BZ6" s="35">
        <f t="shared" si="8"/>
        <v>72.260000000000005</v>
      </c>
      <c r="CA6" s="34" t="str">
        <f>IF(CA7="","",IF(CA7="-","【-】","【"&amp;SUBSTITUTE(TEXT(CA7,"#,##0.00"),"-","△")&amp;"】"))</f>
        <v>【74.48】</v>
      </c>
      <c r="CB6" s="35">
        <f>IF(CB7="",NA(),CB7)</f>
        <v>160.01</v>
      </c>
      <c r="CC6" s="35">
        <f t="shared" ref="CC6:CK6" si="9">IF(CC7="",NA(),CC7)</f>
        <v>150</v>
      </c>
      <c r="CD6" s="35">
        <f t="shared" si="9"/>
        <v>150</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84.93</v>
      </c>
      <c r="CY6" s="35">
        <f t="shared" ref="CY6:DG6" si="11">IF(CY7="",NA(),CY7)</f>
        <v>86.04</v>
      </c>
      <c r="CZ6" s="35">
        <f t="shared" si="11"/>
        <v>87.1</v>
      </c>
      <c r="DA6" s="35">
        <f t="shared" si="11"/>
        <v>87.13</v>
      </c>
      <c r="DB6" s="35">
        <f t="shared" si="11"/>
        <v>89.55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232319</v>
      </c>
      <c r="D7" s="37">
        <v>47</v>
      </c>
      <c r="E7" s="37">
        <v>17</v>
      </c>
      <c r="F7" s="37">
        <v>4</v>
      </c>
      <c r="G7" s="37">
        <v>0</v>
      </c>
      <c r="H7" s="37" t="s">
        <v>98</v>
      </c>
      <c r="I7" s="37" t="s">
        <v>99</v>
      </c>
      <c r="J7" s="37" t="s">
        <v>100</v>
      </c>
      <c r="K7" s="37" t="s">
        <v>101</v>
      </c>
      <c r="L7" s="37" t="s">
        <v>102</v>
      </c>
      <c r="M7" s="37" t="s">
        <v>103</v>
      </c>
      <c r="N7" s="38" t="s">
        <v>104</v>
      </c>
      <c r="O7" s="38" t="s">
        <v>105</v>
      </c>
      <c r="P7" s="38">
        <v>7.82</v>
      </c>
      <c r="Q7" s="38">
        <v>83.24</v>
      </c>
      <c r="R7" s="38">
        <v>1728</v>
      </c>
      <c r="S7" s="38">
        <v>62452</v>
      </c>
      <c r="T7" s="38">
        <v>191.12</v>
      </c>
      <c r="U7" s="38">
        <v>326.77</v>
      </c>
      <c r="V7" s="38">
        <v>4861</v>
      </c>
      <c r="W7" s="38">
        <v>1.1599999999999999</v>
      </c>
      <c r="X7" s="38">
        <v>4190.5200000000004</v>
      </c>
      <c r="Y7" s="38">
        <v>80.28</v>
      </c>
      <c r="Z7" s="38">
        <v>86.18</v>
      </c>
      <c r="AA7" s="38">
        <v>85.25</v>
      </c>
      <c r="AB7" s="38">
        <v>81.53</v>
      </c>
      <c r="AC7" s="38">
        <v>76.510000000000005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443.1</v>
      </c>
      <c r="BG7" s="38">
        <v>471.78</v>
      </c>
      <c r="BH7" s="38">
        <v>507.46</v>
      </c>
      <c r="BI7" s="38">
        <v>368.85</v>
      </c>
      <c r="BJ7" s="38">
        <v>361.62</v>
      </c>
      <c r="BK7" s="38">
        <v>1436</v>
      </c>
      <c r="BL7" s="38">
        <v>1434.89</v>
      </c>
      <c r="BM7" s="38">
        <v>1298.9100000000001</v>
      </c>
      <c r="BN7" s="38">
        <v>1243.71</v>
      </c>
      <c r="BO7" s="38">
        <v>1194.1500000000001</v>
      </c>
      <c r="BP7" s="38">
        <v>1209.4000000000001</v>
      </c>
      <c r="BQ7" s="38">
        <v>75.97</v>
      </c>
      <c r="BR7" s="38">
        <v>80.5</v>
      </c>
      <c r="BS7" s="38">
        <v>77.58</v>
      </c>
      <c r="BT7" s="38">
        <v>78.92</v>
      </c>
      <c r="BU7" s="38">
        <v>79.59</v>
      </c>
      <c r="BV7" s="38">
        <v>66.56</v>
      </c>
      <c r="BW7" s="38">
        <v>66.22</v>
      </c>
      <c r="BX7" s="38">
        <v>69.87</v>
      </c>
      <c r="BY7" s="38">
        <v>74.3</v>
      </c>
      <c r="BZ7" s="38">
        <v>72.260000000000005</v>
      </c>
      <c r="CA7" s="38">
        <v>74.48</v>
      </c>
      <c r="CB7" s="38">
        <v>160.01</v>
      </c>
      <c r="CC7" s="38">
        <v>150</v>
      </c>
      <c r="CD7" s="38">
        <v>150</v>
      </c>
      <c r="CE7" s="38">
        <v>150</v>
      </c>
      <c r="CF7" s="38">
        <v>150</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84.93</v>
      </c>
      <c r="CY7" s="38">
        <v>86.04</v>
      </c>
      <c r="CZ7" s="38">
        <v>87.1</v>
      </c>
      <c r="DA7" s="38">
        <v>87.13</v>
      </c>
      <c r="DB7" s="38">
        <v>89.55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R01-NPC-362</cp:lastModifiedBy>
  <cp:lastPrinted>2020-02-05T02:07:50Z</cp:lastPrinted>
  <dcterms:created xsi:type="dcterms:W3CDTF">2019-12-05T05:12:54Z</dcterms:created>
  <dcterms:modified xsi:type="dcterms:W3CDTF">2020-02-05T02:13:18Z</dcterms:modified>
  <cp:category/>
</cp:coreProperties>
</file>