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7 佐藤（旧合併特例、一般事業等）\10　経営比較分析表（農集・漁集）\4　修正後\29　豊明市\"/>
    </mc:Choice>
  </mc:AlternateContent>
  <xr:revisionPtr revIDLastSave="0" documentId="13_ncr:1_{CFDA8BEE-C9BF-4FCD-8619-7C803C4C7862}" xr6:coauthVersionLast="36" xr6:coauthVersionMax="36" xr10:uidLastSave="{00000000-0000-0000-0000-000000000000}"/>
  <workbookProtection workbookAlgorithmName="SHA-512" workbookHashValue="8zFukqe7Z46HNIfjw5IUXPZpnjgUvDbaezABXQPnf/81hXtTs0N9MxIMw3GhYH/aCTTS3GZkJZ/C1AmUheFX3g==" workbookSaltValue="Jgwb5dosMNTmaCipke+Uig==" workbookSpinCount="100000" lockStructure="1"/>
  <bookViews>
    <workbookView xWindow="930" yWindow="0" windowWidth="19560" windowHeight="8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P10" i="4" s="1"/>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<sst xmlns="http://schemas.openxmlformats.org/spreadsheetml/2006/main" count="228" uniqueCount="114">
  <si>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</si>
  <si>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</si>
  <si>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</si>
  <si>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</si>
  <si>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</si>
  <si>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</si>
  <si>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</si>
  <si>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</si>
  <si>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</si>
  <si>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</si>
  <si>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</si>
  <si>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</si>
  <si>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</si>
  <si>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</si>
  <si>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</si>
  <si>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</si>
  <si>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</si>
  <si>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</si>
  <si>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</si>
  <si>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</si>
  <si>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</si>
  <si>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</si>
  <si>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</si>
  <si>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</si>
  <si>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</si>
  <si>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</si>
  <si>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</si>
  <si>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</si>
  <si>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</si>
  <si>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</si>
  <si>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</si>
  <si>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</si>
  <si>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</si>
  <si>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</si>
  <si>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</si>
  <si>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</si>
  <si>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</si>
  <si>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</si>
  <si>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</si>
  <si>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</si>
  <si>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</si>
  <si>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</si>
  <si>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</si>
  <si>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</si>
  <si>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</si>
  <si>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</si>
  <si>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</si>
  <si>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</si>
  <si>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</si>
  <si>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</si>
  <si>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</si>
  <si>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</si>
  <si>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</si>
  <si>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</si>
  <si>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</si>
  <si>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</si>
  <si>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</si>
  <si>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</si>
  <si>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</si>
  <si>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</si>
  <si>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</si>
  <si>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</si>
  <si>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</si>
  <si>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</si>
  <si>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</si>
  <si>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</si>
  <si>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</si>
  <si>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</si>
  <si>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</si>
  <si>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</si>
  <si>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</si>
  <si>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</si>
  <si>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</si>
  <si>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</si>
  <si>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</si>
  <si>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</si>
  <si>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</si>
  <si>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</si>
  <si>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</si>
  <si>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</si>
  <si>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</si>
  <si>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</si>
  <si>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</si>
  <si>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</si>
  <si>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</si>
  <si>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</si>
  <si>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</si>
  <si>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</si>
  <si>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</si>
  <si>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</si>
  <si>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</si>
  <si>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</si>
  <si>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</si>
  <si>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</si>
  <si>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</si>
  <si>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</si>
  <si>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</si>
  <si>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</si>
  <si>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豊明市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</si>
  <si>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</si>
  <si>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</si>
  <si>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</si>
  <si>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</si>
  <si>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</si>
  <si>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</si>
  <si>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</si>
  <si>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</si>
  <si>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</si>
  <si>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</si>
  <si>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</si>
  <si>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</si>
  <si>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公共下水への接続を控え、管更生工事を進めています。
　統合後は、下水道事業全体で計画的に老朽化対策を進めていきます。</t>
    <rPh sb="1" eb="3">
      <t>コウキョウ</t>
    </rPh>
    <rPh sb="3" eb="5">
      <t>ゲスイ</t>
    </rPh>
    <rPh sb="7" eb="9">
      <t>セツゾク</t>
    </rPh>
    <rPh sb="10" eb="11">
      <t>ヒカ</t>
    </rPh>
    <rPh sb="13" eb="14">
      <t>カン</t>
    </rPh>
    <rPh sb="14" eb="16">
      <t>コウセイ</t>
    </rPh>
    <rPh sb="16" eb="18">
      <t>コウジ</t>
    </rPh>
    <rPh sb="19" eb="20">
      <t>スス</t>
    </rPh>
    <rPh sb="28" eb="31">
      <t>トウゴウゴ</t>
    </rPh>
    <rPh sb="33" eb="36">
      <t>ゲスイドウ</t>
    </rPh>
    <rPh sb="36" eb="38">
      <t>ジギョウ</t>
    </rPh>
    <rPh sb="38" eb="40">
      <t>ゼンタイ</t>
    </rPh>
    <rPh sb="41" eb="44">
      <t>ケイカクテキ</t>
    </rPh>
    <rPh sb="45" eb="48">
      <t>ロウキュウカ</t>
    </rPh>
    <rPh sb="48" eb="50">
      <t>タイサク</t>
    </rPh>
    <rPh sb="51" eb="52">
      <t>スス</t>
    </rPh>
    <phoneticPr fontId="4"/>
  </si>
  <si>
    <r>
      <t xml:space="preserve">　本市の農業集落排水事業は、供用開始から３５年を経過し、施設の老朽化が進んでいますが、令和３年に公共下水へ接続し、事業の廃止を予定しているため、近年は機械設備の最低限の修繕にとどめています。
　公共下水と同時に実施した料金改定の効果もあり①収益的収支比率や⑤経費回収率は１００％を超えています。
　⑥汚水処理原価は、償還元金の減少や修繕費の抑制が影響し、前年度より減少しました。
　⑦施設利用率については、有収水量自体も減少傾向にありますが、管更生工事の実施により不明水の侵入が減少したことが要因です。
　事業廃止まで引き続き安定的に汚水処理ができるよう機能の維持に努めていきます。
</t>
    </r>
    <r>
      <rPr>
        <sz val="11"/>
        <color rgb="FFFF0000"/>
        <rFont val="ＭＳ ゴシック"/>
        <family val="3"/>
        <charset val="128"/>
      </rPr>
      <t xml:space="preserve">
</t>
    </r>
    <rPh sb="1" eb="2">
      <t>ホン</t>
    </rPh>
    <rPh sb="2" eb="3">
      <t>シ</t>
    </rPh>
    <rPh sb="4" eb="6">
      <t>ノウギョウ</t>
    </rPh>
    <rPh sb="6" eb="8">
      <t>シュウラク</t>
    </rPh>
    <rPh sb="8" eb="10">
      <t>ハイスイ</t>
    </rPh>
    <rPh sb="10" eb="12">
      <t>ジギョウ</t>
    </rPh>
    <rPh sb="14" eb="16">
      <t>キョウヨウ</t>
    </rPh>
    <rPh sb="16" eb="18">
      <t>カイシ</t>
    </rPh>
    <rPh sb="22" eb="23">
      <t>ネン</t>
    </rPh>
    <rPh sb="24" eb="26">
      <t>ケイカ</t>
    </rPh>
    <rPh sb="28" eb="30">
      <t>シセツ</t>
    </rPh>
    <rPh sb="31" eb="34">
      <t>ロウキュウカ</t>
    </rPh>
    <rPh sb="35" eb="36">
      <t>スス</t>
    </rPh>
    <rPh sb="43" eb="45">
      <t>レイワ</t>
    </rPh>
    <rPh sb="46" eb="47">
      <t>ネン</t>
    </rPh>
    <rPh sb="48" eb="50">
      <t>コウキョウ</t>
    </rPh>
    <rPh sb="50" eb="52">
      <t>ゲスイ</t>
    </rPh>
    <rPh sb="53" eb="55">
      <t>セツゾク</t>
    </rPh>
    <rPh sb="57" eb="59">
      <t>ジギョウ</t>
    </rPh>
    <rPh sb="60" eb="62">
      <t>ハイシ</t>
    </rPh>
    <rPh sb="63" eb="65">
      <t>ヨテイ</t>
    </rPh>
    <rPh sb="72" eb="74">
      <t>キンネン</t>
    </rPh>
    <rPh sb="75" eb="77">
      <t>キカイ</t>
    </rPh>
    <rPh sb="77" eb="79">
      <t>セツビ</t>
    </rPh>
    <rPh sb="80" eb="83">
      <t>サイテイゲン</t>
    </rPh>
    <rPh sb="84" eb="86">
      <t>シュウゼン</t>
    </rPh>
    <rPh sb="97" eb="99">
      <t>コウキョウ</t>
    </rPh>
    <rPh sb="99" eb="101">
      <t>ゲスイ</t>
    </rPh>
    <rPh sb="102" eb="104">
      <t>ドウジ</t>
    </rPh>
    <rPh sb="105" eb="107">
      <t>ジッシ</t>
    </rPh>
    <rPh sb="109" eb="111">
      <t>リョウキン</t>
    </rPh>
    <rPh sb="111" eb="113">
      <t>カイテイ</t>
    </rPh>
    <rPh sb="114" eb="116">
      <t>コウカ</t>
    </rPh>
    <rPh sb="123" eb="125">
      <t>シュウシ</t>
    </rPh>
    <rPh sb="125" eb="127">
      <t>ヒリツ</t>
    </rPh>
    <rPh sb="129" eb="131">
      <t>ケイヒ</t>
    </rPh>
    <rPh sb="131" eb="133">
      <t>カイシュウ</t>
    </rPh>
    <rPh sb="133" eb="134">
      <t>リツ</t>
    </rPh>
    <rPh sb="140" eb="141">
      <t>コ</t>
    </rPh>
    <rPh sb="150" eb="152">
      <t>オスイ</t>
    </rPh>
    <rPh sb="152" eb="154">
      <t>ショリ</t>
    </rPh>
    <rPh sb="154" eb="156">
      <t>ゲンカ</t>
    </rPh>
    <rPh sb="158" eb="160">
      <t>ショウカン</t>
    </rPh>
    <rPh sb="160" eb="162">
      <t>ガンキン</t>
    </rPh>
    <rPh sb="163" eb="165">
      <t>ゲンショウ</t>
    </rPh>
    <rPh sb="166" eb="169">
      <t>シュウゼンヒ</t>
    </rPh>
    <rPh sb="170" eb="172">
      <t>ヨクセイ</t>
    </rPh>
    <rPh sb="173" eb="175">
      <t>エイキョウ</t>
    </rPh>
    <rPh sb="177" eb="180">
      <t>ゼンネンド</t>
    </rPh>
    <rPh sb="182" eb="184">
      <t>ゲンショウ</t>
    </rPh>
    <rPh sb="192" eb="194">
      <t>シセツ</t>
    </rPh>
    <rPh sb="194" eb="196">
      <t>リヨウ</t>
    </rPh>
    <rPh sb="196" eb="197">
      <t>リツ</t>
    </rPh>
    <rPh sb="203" eb="205">
      <t>ユウシュウ</t>
    </rPh>
    <rPh sb="205" eb="207">
      <t>スイリョウ</t>
    </rPh>
    <rPh sb="207" eb="209">
      <t>ジタイ</t>
    </rPh>
    <rPh sb="210" eb="212">
      <t>ゲンショウ</t>
    </rPh>
    <rPh sb="212" eb="214">
      <t>ケイコウ</t>
    </rPh>
    <rPh sb="221" eb="222">
      <t>カン</t>
    </rPh>
    <rPh sb="222" eb="224">
      <t>コウセイ</t>
    </rPh>
    <rPh sb="224" eb="226">
      <t>コウジ</t>
    </rPh>
    <rPh sb="227" eb="229">
      <t>ジッシ</t>
    </rPh>
    <rPh sb="232" eb="234">
      <t>フメイ</t>
    </rPh>
    <rPh sb="234" eb="235">
      <t>スイ</t>
    </rPh>
    <rPh sb="236" eb="238">
      <t>シンニュウ</t>
    </rPh>
    <rPh sb="239" eb="241">
      <t>ゲンショウ</t>
    </rPh>
    <rPh sb="246" eb="248">
      <t>ヨウイン</t>
    </rPh>
    <rPh sb="253" eb="255">
      <t>ジギョウ</t>
    </rPh>
    <rPh sb="255" eb="257">
      <t>ハイシ</t>
    </rPh>
    <rPh sb="259" eb="260">
      <t>ヒ</t>
    </rPh>
    <rPh sb="261" eb="262">
      <t>ツヅ</t>
    </rPh>
    <rPh sb="263" eb="265">
      <t>アンテイ</t>
    </rPh>
    <rPh sb="265" eb="266">
      <t>テキ</t>
    </rPh>
    <rPh sb="267" eb="269">
      <t>オスイ</t>
    </rPh>
    <rPh sb="269" eb="271">
      <t>ショリ</t>
    </rPh>
    <rPh sb="277" eb="279">
      <t>キノウ</t>
    </rPh>
    <rPh sb="280" eb="282">
      <t>イジ</t>
    </rPh>
    <rPh sb="283" eb="284">
      <t>ツト</t>
    </rPh>
    <phoneticPr fontId="4"/>
  </si>
  <si>
    <t xml:space="preserve">　浄化センターの機械設備も老朽化が進み、本来であれば更新や大規模改修が必要な状況ですが、公共下水への接続、事業廃止を控えているため必要最低限の投資にとどめています。
　経営戦略の策定は、令和３年度に事業廃止を予定しているため策定せず、事業統合先の公共下水道事業に含めて策定します。
　事業廃止まで現状の機能を維持し、安定した下水道サービスが提供できるよう進めていきます。
</t>
    <rPh sb="1" eb="3">
      <t>ジョウカ</t>
    </rPh>
    <rPh sb="8" eb="10">
      <t>キカイ</t>
    </rPh>
    <rPh sb="10" eb="12">
      <t>セツビ</t>
    </rPh>
    <rPh sb="13" eb="16">
      <t>ロウキュウカ</t>
    </rPh>
    <rPh sb="17" eb="18">
      <t>スス</t>
    </rPh>
    <rPh sb="20" eb="22">
      <t>ホンライ</t>
    </rPh>
    <rPh sb="26" eb="28">
      <t>コウシン</t>
    </rPh>
    <rPh sb="29" eb="32">
      <t>ダイキボ</t>
    </rPh>
    <rPh sb="32" eb="34">
      <t>カイシュウ</t>
    </rPh>
    <rPh sb="35" eb="37">
      <t>ヒツヨウ</t>
    </rPh>
    <rPh sb="38" eb="40">
      <t>ジョウキョウ</t>
    </rPh>
    <rPh sb="44" eb="46">
      <t>コウキョウ</t>
    </rPh>
    <rPh sb="46" eb="48">
      <t>ゲスイ</t>
    </rPh>
    <rPh sb="50" eb="52">
      <t>セツゾク</t>
    </rPh>
    <rPh sb="53" eb="55">
      <t>ジギョウ</t>
    </rPh>
    <rPh sb="55" eb="57">
      <t>ハイシ</t>
    </rPh>
    <rPh sb="58" eb="59">
      <t>ヒカ</t>
    </rPh>
    <rPh sb="65" eb="67">
      <t>ヒツヨウ</t>
    </rPh>
    <rPh sb="67" eb="70">
      <t>サイテイゲン</t>
    </rPh>
    <rPh sb="71" eb="73">
      <t>トウシ</t>
    </rPh>
    <rPh sb="84" eb="86">
      <t>ケイエイ</t>
    </rPh>
    <rPh sb="86" eb="88">
      <t>センリャク</t>
    </rPh>
    <rPh sb="89" eb="91">
      <t>サクテイ</t>
    </rPh>
    <rPh sb="93" eb="95">
      <t>レイワ</t>
    </rPh>
    <rPh sb="96" eb="97">
      <t>ネン</t>
    </rPh>
    <rPh sb="97" eb="98">
      <t>ド</t>
    </rPh>
    <rPh sb="99" eb="101">
      <t>ジギョウ</t>
    </rPh>
    <rPh sb="101" eb="103">
      <t>ハイシ</t>
    </rPh>
    <rPh sb="104" eb="106">
      <t>ヨテイ</t>
    </rPh>
    <rPh sb="112" eb="114">
      <t>サクテイ</t>
    </rPh>
    <rPh sb="117" eb="119">
      <t>ジギョウ</t>
    </rPh>
    <rPh sb="119" eb="121">
      <t>トウゴウ</t>
    </rPh>
    <rPh sb="121" eb="122">
      <t>サキ</t>
    </rPh>
    <rPh sb="123" eb="125">
      <t>コウキョウ</t>
    </rPh>
    <rPh sb="125" eb="128">
      <t>ゲスイドウ</t>
    </rPh>
    <rPh sb="128" eb="130">
      <t>ジギョウ</t>
    </rPh>
    <rPh sb="131" eb="132">
      <t>フク</t>
    </rPh>
    <rPh sb="134" eb="136">
      <t>サクテイ</t>
    </rPh>
    <rPh sb="142" eb="146">
      <t>ジギョウハイシ</t>
    </rPh>
    <rPh sb="148" eb="150">
      <t>ゲンジョウ</t>
    </rPh>
    <rPh sb="151" eb="153">
      <t>キノウ</t>
    </rPh>
    <rPh sb="154" eb="156">
      <t>イジ</t>
    </rPh>
    <rPh sb="158" eb="160">
      <t>アンテイ</t>
    </rPh>
    <rPh sb="162" eb="165">
      <t>ゲスイドウ</t>
    </rPh>
    <rPh sb="170" eb="172">
      <t>テイキョウ</t>
    </rPh>
    <rPh sb="177" eb="17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</si>
</sst>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0.28000000000000003</c:v>
                </c:pt>
                <c:pt idx="1">
                  <c:v>0</c:v>
                </c:pt>
                <c:pt idx="2">
                  <c:v>0</c:v>
                </c:pt>
                <c:pt idx="3">
                  <c:v>0</c:v>
                </c:pt>
                <c:pt idx="4" formatCode="#,##0.00;&quot;△&quot;#,##0.00;&quot;-&quot;">
                  <c:v>0.44</c:v>
                </c:pt>
              </c:numCache>
            </c:numRef>
          </c:val>
          <c:extLst>
            <c:ext xmlns:c16="http://schemas.microsoft.com/office/drawing/2014/chart" uri="{C3380CC4-5D6E-409C-BE32-E72D297353CC}">
              <c16:uniqueId val="{00000000-9A3C-4225-B9D3-A64DF04EECF8}"/>
            </c:ext>
          </c:extLst>
        </c:ser>
        <c:dLbls>
          <c:showLegendKey val="0"/>
          <c:showVal val="0"/>
          <c:showCatName val="0"/>
          <c:showSerName val="0"/>
          <c:showPercent val="0"/>
          <c:showBubbleSize val="0"/>
        </c:dLbls>
        <c:gapWidth val="150"/>
        <c:axId val="410126728"/>
        <c:axId val="41012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c:ext xmlns:c16="http://schemas.microsoft.com/office/drawing/2014/chart" uri="{C3380CC4-5D6E-409C-BE32-E72D297353CC}">
              <c16:uniqueId val="{00000001-9A3C-4225-B9D3-A64DF04EECF8}"/>
            </c:ext>
          </c:extLst>
        </c:ser>
        <c:dLbls>
          <c:showLegendKey val="0"/>
          <c:showVal val="0"/>
          <c:showCatName val="0"/>
          <c:showSerName val="0"/>
          <c:showPercent val="0"/>
          <c:showBubbleSize val="0"/>
        </c:dLbls>
        <c:marker val="1"/>
        <c:smooth val="0"/>
        <c:axId val="410126728"/>
        <c:axId val="410127112"/>
      </c:lineChart>
      <c:dateAx>
        <c:axId val="410126728"/>
        <c:scaling>
          <c:orientation val="minMax"/>
        </c:scaling>
        <c:delete val="1"/>
        <c:axPos val="b"/>
        <c:numFmt formatCode="ge" sourceLinked="1"/>
        <c:majorTickMark val="none"/>
        <c:minorTickMark val="none"/>
        <c:tickLblPos val="none"/>
        <c:crossAx val="410127112"/>
        <c:crosses val="autoZero"/>
        <c:auto val="1"/>
        <c:lblOffset val="100"/>
        <c:baseTimeUnit val="years"/>
      </c:dateAx>
      <c:valAx>
        <c:axId val="41012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2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83.77</c:v>
                </c:pt>
                <c:pt idx="1">
                  <c:v>85.77</c:v>
                </c:pt>
                <c:pt idx="2">
                  <c:v>87.23</c:v>
                </c:pt>
                <c:pt idx="3">
                  <c:v>86.42</c:v>
                </c:pt>
                <c:pt idx="4">
                  <c:v>72.849999999999994</c:v>
                </c:pt>
              </c:numCache>
            </c:numRef>
          </c:val>
          <c:extLst>
            <c:ext xmlns:c16="http://schemas.microsoft.com/office/drawing/2014/chart" uri="{C3380CC4-5D6E-409C-BE32-E72D297353CC}">
              <c16:uniqueId val="{00000000-E5E9-43D0-80BD-D2AF12E4C1D1}"/>
            </c:ext>
          </c:extLst>
        </c:ser>
        <c:dLbls>
          <c:showLegendKey val="0"/>
          <c:showVal val="0"/>
          <c:showCatName val="0"/>
          <c:showSerName val="0"/>
          <c:showPercent val="0"/>
          <c:showBubbleSize val="0"/>
        </c:dLbls>
        <c:gapWidth val="150"/>
        <c:axId val="411072240"/>
        <c:axId val="41107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c:ext xmlns:c16="http://schemas.microsoft.com/office/drawing/2014/chart" uri="{C3380CC4-5D6E-409C-BE32-E72D297353CC}">
              <c16:uniqueId val="{00000001-E5E9-43D0-80BD-D2AF12E4C1D1}"/>
            </c:ext>
          </c:extLst>
        </c:ser>
        <c:dLbls>
          <c:showLegendKey val="0"/>
          <c:showVal val="0"/>
          <c:showCatName val="0"/>
          <c:showSerName val="0"/>
          <c:showPercent val="0"/>
          <c:showBubbleSize val="0"/>
        </c:dLbls>
        <c:marker val="1"/>
        <c:smooth val="0"/>
        <c:axId val="411072240"/>
        <c:axId val="411075376"/>
      </c:lineChart>
      <c:dateAx>
        <c:axId val="411072240"/>
        <c:scaling>
          <c:orientation val="minMax"/>
        </c:scaling>
        <c:delete val="1"/>
        <c:axPos val="b"/>
        <c:numFmt formatCode="ge" sourceLinked="1"/>
        <c:majorTickMark val="none"/>
        <c:minorTickMark val="none"/>
        <c:tickLblPos val="none"/>
        <c:crossAx val="411075376"/>
        <c:crosses val="autoZero"/>
        <c:auto val="1"/>
        <c:lblOffset val="100"/>
        <c:baseTimeUnit val="years"/>
      </c:dateAx>
      <c:valAx>
        <c:axId val="41107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07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97.33</c:v>
                </c:pt>
                <c:pt idx="1">
                  <c:v>97.47</c:v>
                </c:pt>
                <c:pt idx="2">
                  <c:v>97.59</c:v>
                </c:pt>
                <c:pt idx="3">
                  <c:v>97.54</c:v>
                </c:pt>
                <c:pt idx="4">
                  <c:v>97.8</c:v>
                </c:pt>
              </c:numCache>
            </c:numRef>
          </c:val>
          <c:extLst>
            <c:ext xmlns:c16="http://schemas.microsoft.com/office/drawing/2014/chart" uri="{C3380CC4-5D6E-409C-BE32-E72D297353CC}">
              <c16:uniqueId val="{00000000-F5F6-422F-8DC3-E4A58FFA5CC4}"/>
            </c:ext>
          </c:extLst>
        </c:ser>
        <c:dLbls>
          <c:showLegendKey val="0"/>
          <c:showVal val="0"/>
          <c:showCatName val="0"/>
          <c:showSerName val="0"/>
          <c:showPercent val="0"/>
          <c:showBubbleSize val="0"/>
        </c:dLbls>
        <c:gapWidth val="150"/>
        <c:axId val="411075768"/>
        <c:axId val="41107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c:ext xmlns:c16="http://schemas.microsoft.com/office/drawing/2014/chart" uri="{C3380CC4-5D6E-409C-BE32-E72D297353CC}">
              <c16:uniqueId val="{00000001-F5F6-422F-8DC3-E4A58FFA5CC4}"/>
            </c:ext>
          </c:extLst>
        </c:ser>
        <c:dLbls>
          <c:showLegendKey val="0"/>
          <c:showVal val="0"/>
          <c:showCatName val="0"/>
          <c:showSerName val="0"/>
          <c:showPercent val="0"/>
          <c:showBubbleSize val="0"/>
        </c:dLbls>
        <c:marker val="1"/>
        <c:smooth val="0"/>
        <c:axId val="411075768"/>
        <c:axId val="411076944"/>
      </c:lineChart>
      <c:dateAx>
        <c:axId val="411075768"/>
        <c:scaling>
          <c:orientation val="minMax"/>
        </c:scaling>
        <c:delete val="1"/>
        <c:axPos val="b"/>
        <c:numFmt formatCode="ge" sourceLinked="1"/>
        <c:majorTickMark val="none"/>
        <c:minorTickMark val="none"/>
        <c:tickLblPos val="none"/>
        <c:crossAx val="411076944"/>
        <c:crosses val="autoZero"/>
        <c:auto val="1"/>
        <c:lblOffset val="100"/>
        <c:baseTimeUnit val="years"/>
      </c:dateAx>
      <c:valAx>
        <c:axId val="41107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07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83.96</c:v>
                </c:pt>
                <c:pt idx="1">
                  <c:v>102.91</c:v>
                </c:pt>
                <c:pt idx="2">
                  <c:v>98.7</c:v>
                </c:pt>
                <c:pt idx="3">
                  <c:v>97.76</c:v>
                </c:pt>
                <c:pt idx="4">
                  <c:v>106.95</c:v>
                </c:pt>
              </c:numCache>
            </c:numRef>
          </c:val>
          <c:extLst>
            <c:ext xmlns:c16="http://schemas.microsoft.com/office/drawing/2014/chart" uri="{C3380CC4-5D6E-409C-BE32-E72D297353CC}">
              <c16:uniqueId val="{00000000-7B7C-496A-848E-EBAB862EB1AC}"/>
            </c:ext>
          </c:extLst>
        </c:ser>
        <c:dLbls>
          <c:showLegendKey val="0"/>
          <c:showVal val="0"/>
          <c:showCatName val="0"/>
          <c:showSerName val="0"/>
          <c:showPercent val="0"/>
          <c:showBubbleSize val="0"/>
        </c:dLbls>
        <c:gapWidth val="150"/>
        <c:axId val="410664600"/>
        <c:axId val="41066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7C-496A-848E-EBAB862EB1AC}"/>
            </c:ext>
          </c:extLst>
        </c:ser>
        <c:dLbls>
          <c:showLegendKey val="0"/>
          <c:showVal val="0"/>
          <c:showCatName val="0"/>
          <c:showSerName val="0"/>
          <c:showPercent val="0"/>
          <c:showBubbleSize val="0"/>
        </c:dLbls>
        <c:marker val="1"/>
        <c:smooth val="0"/>
        <c:axId val="410664600"/>
        <c:axId val="410665776"/>
      </c:lineChart>
      <c:dateAx>
        <c:axId val="410664600"/>
        <c:scaling>
          <c:orientation val="minMax"/>
        </c:scaling>
        <c:delete val="1"/>
        <c:axPos val="b"/>
        <c:numFmt formatCode="ge" sourceLinked="1"/>
        <c:majorTickMark val="none"/>
        <c:minorTickMark val="none"/>
        <c:tickLblPos val="none"/>
        <c:crossAx val="410665776"/>
        <c:crosses val="autoZero"/>
        <c:auto val="1"/>
        <c:lblOffset val="100"/>
        <c:baseTimeUnit val="years"/>
      </c:dateAx>
      <c:valAx>
        <c:axId val="41066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66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AD-4651-8577-051A2AC90B85}"/>
            </c:ext>
          </c:extLst>
        </c:ser>
        <c:dLbls>
          <c:showLegendKey val="0"/>
          <c:showVal val="0"/>
          <c:showCatName val="0"/>
          <c:showSerName val="0"/>
          <c:showPercent val="0"/>
          <c:showBubbleSize val="0"/>
        </c:dLbls>
        <c:gapWidth val="150"/>
        <c:axId val="410667344"/>
        <c:axId val="41066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AD-4651-8577-051A2AC90B85}"/>
            </c:ext>
          </c:extLst>
        </c:ser>
        <c:dLbls>
          <c:showLegendKey val="0"/>
          <c:showVal val="0"/>
          <c:showCatName val="0"/>
          <c:showSerName val="0"/>
          <c:showPercent val="0"/>
          <c:showBubbleSize val="0"/>
        </c:dLbls>
        <c:marker val="1"/>
        <c:smooth val="0"/>
        <c:axId val="410667344"/>
        <c:axId val="410667736"/>
      </c:lineChart>
      <c:dateAx>
        <c:axId val="410667344"/>
        <c:scaling>
          <c:orientation val="minMax"/>
        </c:scaling>
        <c:delete val="1"/>
        <c:axPos val="b"/>
        <c:numFmt formatCode="ge" sourceLinked="1"/>
        <c:majorTickMark val="none"/>
        <c:minorTickMark val="none"/>
        <c:tickLblPos val="none"/>
        <c:crossAx val="410667736"/>
        <c:crosses val="autoZero"/>
        <c:auto val="1"/>
        <c:lblOffset val="100"/>
        <c:baseTimeUnit val="years"/>
      </c:dateAx>
      <c:valAx>
        <c:axId val="41066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66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44-4B09-9BF2-8C04F7698820}"/>
            </c:ext>
          </c:extLst>
        </c:ser>
        <c:dLbls>
          <c:showLegendKey val="0"/>
          <c:showVal val="0"/>
          <c:showCatName val="0"/>
          <c:showSerName val="0"/>
          <c:showPercent val="0"/>
          <c:showBubbleSize val="0"/>
        </c:dLbls>
        <c:gapWidth val="150"/>
        <c:axId val="410666168"/>
        <c:axId val="41066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44-4B09-9BF2-8C04F7698820}"/>
            </c:ext>
          </c:extLst>
        </c:ser>
        <c:dLbls>
          <c:showLegendKey val="0"/>
          <c:showVal val="0"/>
          <c:showCatName val="0"/>
          <c:showSerName val="0"/>
          <c:showPercent val="0"/>
          <c:showBubbleSize val="0"/>
        </c:dLbls>
        <c:marker val="1"/>
        <c:smooth val="0"/>
        <c:axId val="410666168"/>
        <c:axId val="410665384"/>
      </c:lineChart>
      <c:dateAx>
        <c:axId val="410666168"/>
        <c:scaling>
          <c:orientation val="minMax"/>
        </c:scaling>
        <c:delete val="1"/>
        <c:axPos val="b"/>
        <c:numFmt formatCode="ge" sourceLinked="1"/>
        <c:majorTickMark val="none"/>
        <c:minorTickMark val="none"/>
        <c:tickLblPos val="none"/>
        <c:crossAx val="410665384"/>
        <c:crosses val="autoZero"/>
        <c:auto val="1"/>
        <c:lblOffset val="100"/>
        <c:baseTimeUnit val="years"/>
      </c:dateAx>
      <c:valAx>
        <c:axId val="41066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66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94-40CB-B30C-A19AC5ADFE86}"/>
            </c:ext>
          </c:extLst>
        </c:ser>
        <c:dLbls>
          <c:showLegendKey val="0"/>
          <c:showVal val="0"/>
          <c:showCatName val="0"/>
          <c:showSerName val="0"/>
          <c:showPercent val="0"/>
          <c:showBubbleSize val="0"/>
        </c:dLbls>
        <c:gapWidth val="150"/>
        <c:axId val="410846816"/>
        <c:axId val="41084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94-40CB-B30C-A19AC5ADFE86}"/>
            </c:ext>
          </c:extLst>
        </c:ser>
        <c:dLbls>
          <c:showLegendKey val="0"/>
          <c:showVal val="0"/>
          <c:showCatName val="0"/>
          <c:showSerName val="0"/>
          <c:showPercent val="0"/>
          <c:showBubbleSize val="0"/>
        </c:dLbls>
        <c:marker val="1"/>
        <c:smooth val="0"/>
        <c:axId val="410846816"/>
        <c:axId val="410842896"/>
      </c:lineChart>
      <c:dateAx>
        <c:axId val="410846816"/>
        <c:scaling>
          <c:orientation val="minMax"/>
        </c:scaling>
        <c:delete val="1"/>
        <c:axPos val="b"/>
        <c:numFmt formatCode="ge" sourceLinked="1"/>
        <c:majorTickMark val="none"/>
        <c:minorTickMark val="none"/>
        <c:tickLblPos val="none"/>
        <c:crossAx val="410842896"/>
        <c:crosses val="autoZero"/>
        <c:auto val="1"/>
        <c:lblOffset val="100"/>
        <c:baseTimeUnit val="years"/>
      </c:dateAx>
      <c:valAx>
        <c:axId val="41084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05-4C9A-A28D-CE402BE35016}"/>
            </c:ext>
          </c:extLst>
        </c:ser>
        <c:dLbls>
          <c:showLegendKey val="0"/>
          <c:showVal val="0"/>
          <c:showCatName val="0"/>
          <c:showSerName val="0"/>
          <c:showPercent val="0"/>
          <c:showBubbleSize val="0"/>
        </c:dLbls>
        <c:gapWidth val="150"/>
        <c:axId val="410844464"/>
        <c:axId val="4108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05-4C9A-A28D-CE402BE35016}"/>
            </c:ext>
          </c:extLst>
        </c:ser>
        <c:dLbls>
          <c:showLegendKey val="0"/>
          <c:showVal val="0"/>
          <c:showCatName val="0"/>
          <c:showSerName val="0"/>
          <c:showPercent val="0"/>
          <c:showBubbleSize val="0"/>
        </c:dLbls>
        <c:marker val="1"/>
        <c:smooth val="0"/>
        <c:axId val="410844464"/>
        <c:axId val="410848384"/>
      </c:lineChart>
      <c:dateAx>
        <c:axId val="410844464"/>
        <c:scaling>
          <c:orientation val="minMax"/>
        </c:scaling>
        <c:delete val="1"/>
        <c:axPos val="b"/>
        <c:numFmt formatCode="ge" sourceLinked="1"/>
        <c:majorTickMark val="none"/>
        <c:minorTickMark val="none"/>
        <c:tickLblPos val="none"/>
        <c:crossAx val="410848384"/>
        <c:crosses val="autoZero"/>
        <c:auto val="1"/>
        <c:lblOffset val="100"/>
        <c:baseTimeUnit val="years"/>
      </c:dateAx>
      <c:valAx>
        <c:axId val="4108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4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128.66999999999999</c:v>
                </c:pt>
                <c:pt idx="1">
                  <c:v>116.38</c:v>
                </c:pt>
                <c:pt idx="2">
                  <c:v>104.34</c:v>
                </c:pt>
                <c:pt idx="3">
                  <c:v>107.03</c:v>
                </c:pt>
                <c:pt idx="4">
                  <c:v>122.92</c:v>
                </c:pt>
              </c:numCache>
            </c:numRef>
          </c:val>
          <c:extLst>
            <c:ext xmlns:c16="http://schemas.microsoft.com/office/drawing/2014/chart" uri="{C3380CC4-5D6E-409C-BE32-E72D297353CC}">
              <c16:uniqueId val="{00000000-4B9F-465D-889E-A40A7CF8F4CC}"/>
            </c:ext>
          </c:extLst>
        </c:ser>
        <c:dLbls>
          <c:showLegendKey val="0"/>
          <c:showVal val="0"/>
          <c:showCatName val="0"/>
          <c:showSerName val="0"/>
          <c:showPercent val="0"/>
          <c:showBubbleSize val="0"/>
        </c:dLbls>
        <c:gapWidth val="150"/>
        <c:axId val="410847208"/>
        <c:axId val="41084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c:ext xmlns:c16="http://schemas.microsoft.com/office/drawing/2014/chart" uri="{C3380CC4-5D6E-409C-BE32-E72D297353CC}">
              <c16:uniqueId val="{00000001-4B9F-465D-889E-A40A7CF8F4CC}"/>
            </c:ext>
          </c:extLst>
        </c:ser>
        <c:dLbls>
          <c:showLegendKey val="0"/>
          <c:showVal val="0"/>
          <c:showCatName val="0"/>
          <c:showSerName val="0"/>
          <c:showPercent val="0"/>
          <c:showBubbleSize val="0"/>
        </c:dLbls>
        <c:marker val="1"/>
        <c:smooth val="0"/>
        <c:axId val="410847208"/>
        <c:axId val="410847600"/>
      </c:lineChart>
      <c:dateAx>
        <c:axId val="410847208"/>
        <c:scaling>
          <c:orientation val="minMax"/>
        </c:scaling>
        <c:delete val="1"/>
        <c:axPos val="b"/>
        <c:numFmt formatCode="ge" sourceLinked="1"/>
        <c:majorTickMark val="none"/>
        <c:minorTickMark val="none"/>
        <c:tickLblPos val="none"/>
        <c:crossAx val="410847600"/>
        <c:crosses val="autoZero"/>
        <c:auto val="1"/>
        <c:lblOffset val="100"/>
        <c:baseTimeUnit val="years"/>
      </c:dateAx>
      <c:valAx>
        <c:axId val="41084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4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83.48</c:v>
                </c:pt>
                <c:pt idx="1">
                  <c:v>102.12</c:v>
                </c:pt>
                <c:pt idx="2">
                  <c:v>98.7</c:v>
                </c:pt>
                <c:pt idx="3">
                  <c:v>97.58</c:v>
                </c:pt>
                <c:pt idx="4">
                  <c:v>105.73</c:v>
                </c:pt>
              </c:numCache>
            </c:numRef>
          </c:val>
          <c:extLst>
            <c:ext xmlns:c16="http://schemas.microsoft.com/office/drawing/2014/chart" uri="{C3380CC4-5D6E-409C-BE32-E72D297353CC}">
              <c16:uniqueId val="{00000000-B57C-4186-9F9E-2DA2D6971D80}"/>
            </c:ext>
          </c:extLst>
        </c:ser>
        <c:dLbls>
          <c:showLegendKey val="0"/>
          <c:showVal val="0"/>
          <c:showCatName val="0"/>
          <c:showSerName val="0"/>
          <c:showPercent val="0"/>
          <c:showBubbleSize val="0"/>
        </c:dLbls>
        <c:gapWidth val="150"/>
        <c:axId val="410849168"/>
        <c:axId val="41084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c:ext xmlns:c16="http://schemas.microsoft.com/office/drawing/2014/chart" uri="{C3380CC4-5D6E-409C-BE32-E72D297353CC}">
              <c16:uniqueId val="{00000001-B57C-4186-9F9E-2DA2D6971D80}"/>
            </c:ext>
          </c:extLst>
        </c:ser>
        <c:dLbls>
          <c:showLegendKey val="0"/>
          <c:showVal val="0"/>
          <c:showCatName val="0"/>
          <c:showSerName val="0"/>
          <c:showPercent val="0"/>
          <c:showBubbleSize val="0"/>
        </c:dLbls>
        <c:marker val="1"/>
        <c:smooth val="0"/>
        <c:axId val="410849168"/>
        <c:axId val="410844072"/>
      </c:lineChart>
      <c:dateAx>
        <c:axId val="410849168"/>
        <c:scaling>
          <c:orientation val="minMax"/>
        </c:scaling>
        <c:delete val="1"/>
        <c:axPos val="b"/>
        <c:numFmt formatCode="ge" sourceLinked="1"/>
        <c:majorTickMark val="none"/>
        <c:minorTickMark val="none"/>
        <c:tickLblPos val="none"/>
        <c:crossAx val="410844072"/>
        <c:crosses val="autoZero"/>
        <c:auto val="1"/>
        <c:lblOffset val="100"/>
        <c:baseTimeUnit val="years"/>
      </c:dateAx>
      <c:valAx>
        <c:axId val="41084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141.79</c:v>
                </c:pt>
                <c:pt idx="1">
                  <c:v>117.29</c:v>
                </c:pt>
                <c:pt idx="2">
                  <c:v>122.53</c:v>
                </c:pt>
                <c:pt idx="3">
                  <c:v>139.27000000000001</c:v>
                </c:pt>
                <c:pt idx="4">
                  <c:v>130.27000000000001</c:v>
                </c:pt>
              </c:numCache>
            </c:numRef>
          </c:val>
          <c:extLst>
            <c:ext xmlns:c16="http://schemas.microsoft.com/office/drawing/2014/chart" uri="{C3380CC4-5D6E-409C-BE32-E72D297353CC}">
              <c16:uniqueId val="{00000000-0AE2-42F9-B188-7B710756026B}"/>
            </c:ext>
          </c:extLst>
        </c:ser>
        <c:dLbls>
          <c:showLegendKey val="0"/>
          <c:showVal val="0"/>
          <c:showCatName val="0"/>
          <c:showSerName val="0"/>
          <c:showPercent val="0"/>
          <c:showBubbleSize val="0"/>
        </c:dLbls>
        <c:gapWidth val="150"/>
        <c:axId val="410850344"/>
        <c:axId val="41084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c:ext xmlns:c16="http://schemas.microsoft.com/office/drawing/2014/chart" uri="{C3380CC4-5D6E-409C-BE32-E72D297353CC}">
              <c16:uniqueId val="{00000001-0AE2-42F9-B188-7B710756026B}"/>
            </c:ext>
          </c:extLst>
        </c:ser>
        <c:dLbls>
          <c:showLegendKey val="0"/>
          <c:showVal val="0"/>
          <c:showCatName val="0"/>
          <c:showSerName val="0"/>
          <c:showPercent val="0"/>
          <c:showBubbleSize val="0"/>
        </c:dLbls>
        <c:marker val="1"/>
        <c:smooth val="0"/>
        <c:axId val="410850344"/>
        <c:axId val="410843680"/>
      </c:lineChart>
      <c:dateAx>
        <c:axId val="410850344"/>
        <c:scaling>
          <c:orientation val="minMax"/>
        </c:scaling>
        <c:delete val="1"/>
        <c:axPos val="b"/>
        <c:numFmt formatCode="ge" sourceLinked="1"/>
        <c:majorTickMark val="none"/>
        <c:minorTickMark val="none"/>
        <c:tickLblPos val="none"/>
        <c:crossAx val="410843680"/>
        <c:crosses val="autoZero"/>
        <c:auto val="1"/>
        <c:lblOffset val="100"/>
        <c:baseTimeUnit val="years"/>
      </c:dateAx>
      <c:valAx>
        <c:axId val="4108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5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豊明市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68828</v>
      </c>
      <c r="AM8" s="68"/>
      <c r="AN8" s="68"/>
      <c r="AO8" s="68"/>
      <c r="AP8" s="68"/>
      <c r="AQ8" s="68"/>
      <c r="AR8" s="68"/>
      <c r="AS8" s="68"/>
      <c r="AT8" s="67">
        <f>データ!T6</f>
        <v>23.22</v>
      </c>
      <c r="AU8" s="67"/>
      <c r="AV8" s="67"/>
      <c r="AW8" s="67"/>
      <c r="AX8" s="67"/>
      <c r="AY8" s="67"/>
      <c r="AZ8" s="67"/>
      <c r="BA8" s="67"/>
      <c r="BB8" s="67">
        <f>データ!U6</f>
        <v>2964.17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6.35</v>
      </c>
      <c r="Q10" s="67"/>
      <c r="R10" s="67"/>
      <c r="S10" s="67"/>
      <c r="T10" s="67"/>
      <c r="U10" s="67"/>
      <c r="V10" s="67"/>
      <c r="W10" s="67">
        <f>データ!Q6</f>
        <v>59.86</v>
      </c>
      <c r="X10" s="67"/>
      <c r="Y10" s="67"/>
      <c r="Z10" s="67"/>
      <c r="AA10" s="67"/>
      <c r="AB10" s="67"/>
      <c r="AC10" s="67"/>
      <c r="AD10" s="68">
        <f>データ!R6</f>
        <v>2106</v>
      </c>
      <c r="AE10" s="68"/>
      <c r="AF10" s="68"/>
      <c r="AG10" s="68"/>
      <c r="AH10" s="68"/>
      <c r="AI10" s="68"/>
      <c r="AJ10" s="68"/>
      <c r="AK10" s="2"/>
      <c r="AL10" s="68">
        <f>データ!V6</f>
        <v>4373</v>
      </c>
      <c r="AM10" s="68"/>
      <c r="AN10" s="68"/>
      <c r="AO10" s="68"/>
      <c r="AP10" s="68"/>
      <c r="AQ10" s="68"/>
      <c r="AR10" s="68"/>
      <c r="AS10" s="68"/>
      <c r="AT10" s="67">
        <f>データ!W6</f>
        <v>1.73</v>
      </c>
      <c r="AU10" s="67"/>
      <c r="AV10" s="67"/>
      <c r="AW10" s="67"/>
      <c r="AX10" s="67"/>
      <c r="AY10" s="67"/>
      <c r="AZ10" s="67"/>
      <c r="BA10" s="67"/>
      <c r="BB10" s="67">
        <f>データ!X6</f>
        <v>2527.75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X25Ko1LfNCKWQLhKWMB0gcR/5wr9VIJLBxGaWuMiEGv9j9KpiAMZDtuHWKmJn96CKY3ltlecS7nQhYdf45/3g==" saltValue="iXv0JHQRsysaow0LsXdX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232297</v>
      </c>
      <c r="D6" s="33">
        <f t="shared" si="3"/>
        <v>47</v>
      </c>
      <c r="E6" s="33">
        <f t="shared" si="3"/>
        <v>17</v>
      </c>
      <c r="F6" s="33">
        <f t="shared" si="3"/>
        <v>5</v>
      </c>
      <c r="G6" s="33">
        <f t="shared" si="3"/>
        <v>0</v>
      </c>
      <c r="H6" s="33" t="str">
        <f t="shared" si="3"/>
        <v>愛知県　豊明市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6.35</v>
      </c>
      <c r="Q6" s="34">
        <f t="shared" si="3"/>
        <v>59.86</v>
      </c>
      <c r="R6" s="34">
        <f t="shared" si="3"/>
        <v>2106</v>
      </c>
      <c r="S6" s="34">
        <f t="shared" si="3"/>
        <v>68828</v>
      </c>
      <c r="T6" s="34">
        <f t="shared" si="3"/>
        <v>23.22</v>
      </c>
      <c r="U6" s="34">
        <f t="shared" si="3"/>
        <v>2964.17</v>
      </c>
      <c r="V6" s="34">
        <f t="shared" si="3"/>
        <v>4373</v>
      </c>
      <c r="W6" s="34">
        <f t="shared" si="3"/>
        <v>1.73</v>
      </c>
      <c r="X6" s="34">
        <f t="shared" si="3"/>
        <v>2527.75</v>
      </c>
      <c r="Y6" s="35">
        <f>IF(Y7="",NA(),Y7)</f>
        <v>83.96</v>
      </c>
      <c r="Z6" s="35">
        <f t="shared" ref="Z6:AH6" si="4">IF(Z7="",NA(),Z7)</f>
        <v>102.91</v>
      </c>
      <c r="AA6" s="35">
        <f t="shared" si="4"/>
        <v>98.7</v>
      </c>
      <c r="AB6" s="35">
        <f t="shared" si="4"/>
        <v>97.76</v>
      </c>
      <c r="AC6" s="35">
        <f t="shared" si="4"/>
        <v>106.95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128.66999999999999</v>
      </c>
      <c r="BG6" s="35">
        <f t="shared" ref="BG6:BO6" si="7">IF(BG7="",NA(),BG7)</f>
        <v>116.38</v>
      </c>
      <c r="BH6" s="35">
        <f t="shared" si="7"/>
        <v>104.34</v>
      </c>
      <c r="BI6" s="35">
        <f t="shared" si="7"/>
        <v>107.03</v>
      </c>
      <c r="BJ6" s="35">
        <f t="shared" si="7"/>
        <v>122.92</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83.48</v>
      </c>
      <c r="BR6" s="35">
        <f t="shared" ref="BR6:BZ6" si="8">IF(BR7="",NA(),BR7)</f>
        <v>102.12</v>
      </c>
      <c r="BS6" s="35">
        <f t="shared" si="8"/>
        <v>98.7</v>
      </c>
      <c r="BT6" s="35">
        <f t="shared" si="8"/>
        <v>97.58</v>
      </c>
      <c r="BU6" s="35">
        <f t="shared" si="8"/>
        <v>105.73</v>
      </c>
      <c r="BV6" s="35">
        <f t="shared" si="8"/>
        <v>62.3</v>
      </c>
      <c r="BW6" s="35">
        <f t="shared" si="8"/>
        <v>59.3</v>
      </c>
      <c r="BX6" s="35">
        <f t="shared" si="8"/>
        <v>59.83</v>
      </c>
      <c r="BY6" s="35">
        <f t="shared" si="8"/>
        <v>65.33</v>
      </c>
      <c r="BZ6" s="35">
        <f t="shared" si="8"/>
        <v>65.39</v>
      </c>
      <c r="CA6" s="34" t="str">
        <f>IF(CA7="","",IF(CA7="-","【-】","【"&amp;SUBSTITUTE(TEXT(CA7,"#,##0.00"),"-","△")&amp;"】"))</f>
        <v>【59.51】</v>
      </c>
      <c r="CB6" s="35">
        <f>IF(CB7="",NA(),CB7)</f>
        <v>141.79</v>
      </c>
      <c r="CC6" s="35">
        <f t="shared" ref="CC6:CK6" si="9">IF(CC7="",NA(),CC7)</f>
        <v>117.29</v>
      </c>
      <c r="CD6" s="35">
        <f t="shared" si="9"/>
        <v>122.53</v>
      </c>
      <c r="CE6" s="35">
        <f t="shared" si="9"/>
        <v>139.27000000000001</v>
      </c>
      <c r="CF6" s="35">
        <f t="shared" si="9"/>
        <v>130.27000000000001</v>
      </c>
      <c r="CG6" s="35">
        <f t="shared" si="9"/>
        <v>235.07</v>
      </c>
      <c r="CH6" s="35">
        <f t="shared" si="9"/>
        <v>248.14</v>
      </c>
      <c r="CI6" s="35">
        <f t="shared" si="9"/>
        <v>246.66</v>
      </c>
      <c r="CJ6" s="35">
        <f t="shared" si="9"/>
        <v>227.43</v>
      </c>
      <c r="CK6" s="35">
        <f t="shared" si="9"/>
        <v>230.88</v>
      </c>
      <c r="CL6" s="34" t="str">
        <f>IF(CL7="","",IF(CL7="-","【-】","【"&amp;SUBSTITUTE(TEXT(CL7,"#,##0.00"),"-","△")&amp;"】"))</f>
        <v>【261.46】</v>
      </c>
      <c r="CM6" s="35">
        <f>IF(CM7="",NA(),CM7)</f>
        <v>83.77</v>
      </c>
      <c r="CN6" s="35">
        <f t="shared" ref="CN6:CV6" si="10">IF(CN7="",NA(),CN7)</f>
        <v>85.77</v>
      </c>
      <c r="CO6" s="35">
        <f t="shared" si="10"/>
        <v>87.23</v>
      </c>
      <c r="CP6" s="35">
        <f t="shared" si="10"/>
        <v>86.42</v>
      </c>
      <c r="CQ6" s="35">
        <f t="shared" si="10"/>
        <v>72.849999999999994</v>
      </c>
      <c r="CR6" s="35">
        <f t="shared" si="10"/>
        <v>58.47</v>
      </c>
      <c r="CS6" s="35">
        <f t="shared" si="10"/>
        <v>57.3</v>
      </c>
      <c r="CT6" s="35">
        <f t="shared" si="10"/>
        <v>56</v>
      </c>
      <c r="CU6" s="35">
        <f t="shared" si="10"/>
        <v>56.01</v>
      </c>
      <c r="CV6" s="35">
        <f t="shared" si="10"/>
        <v>56.72</v>
      </c>
      <c r="CW6" s="34" t="str">
        <f>IF(CW7="","",IF(CW7="-","【-】","【"&amp;SUBSTITUTE(TEXT(CW7,"#,##0.00"),"-","△")&amp;"】"))</f>
        <v>【52.23】</v>
      </c>
      <c r="CX6" s="35">
        <f>IF(CX7="",NA(),CX7)</f>
        <v>97.33</v>
      </c>
      <c r="CY6" s="35">
        <f t="shared" ref="CY6:DG6" si="11">IF(CY7="",NA(),CY7)</f>
        <v>97.47</v>
      </c>
      <c r="CZ6" s="35">
        <f t="shared" si="11"/>
        <v>97.59</v>
      </c>
      <c r="DA6" s="35">
        <f t="shared" si="11"/>
        <v>97.54</v>
      </c>
      <c r="DB6" s="35">
        <f t="shared" si="11"/>
        <v>97.8</v>
      </c>
      <c r="DC6" s="35">
        <f t="shared" si="11"/>
        <v>88.58</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0.28000000000000003</v>
      </c>
      <c r="EF6" s="34">
        <f t="shared" ref="EF6:EN6" si="14">IF(EF7="",NA(),EF7)</f>
        <v>0</v>
      </c>
      <c r="EG6" s="34">
        <f t="shared" si="14"/>
        <v>0</v>
      </c>
      <c r="EH6" s="34">
        <f t="shared" si="14"/>
        <v>0</v>
      </c>
      <c r="EI6" s="35">
        <f t="shared" si="14"/>
        <v>0.44</v>
      </c>
      <c r="EJ6" s="35">
        <f t="shared" si="14"/>
        <v>0.03</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232297</v>
      </c>
      <c r="D7" s="37">
        <v>47</v>
      </c>
      <c r="E7" s="37">
        <v>17</v>
      </c>
      <c r="F7" s="37">
        <v>5</v>
      </c>
      <c r="G7" s="37">
        <v>0</v>
      </c>
      <c r="H7" s="37" t="s">
        <v>98</v>
      </c>
      <c r="I7" s="37" t="s">
        <v>99</v>
      </c>
      <c r="J7" s="37" t="s">
        <v>100</v>
      </c>
      <c r="K7" s="37" t="s">
        <v>101</v>
      </c>
      <c r="L7" s="37" t="s">
        <v>102</v>
      </c>
      <c r="M7" s="37" t="s">
        <v>103</v>
      </c>
      <c r="N7" s="38" t="s">
        <v>104</v>
      </c>
      <c r="O7" s="38" t="s">
        <v>105</v>
      </c>
      <c r="P7" s="38">
        <v>6.35</v>
      </c>
      <c r="Q7" s="38">
        <v>59.86</v>
      </c>
      <c r="R7" s="38">
        <v>2106</v>
      </c>
      <c r="S7" s="38">
        <v>68828</v>
      </c>
      <c r="T7" s="38">
        <v>23.22</v>
      </c>
      <c r="U7" s="38">
        <v>2964.17</v>
      </c>
      <c r="V7" s="38">
        <v>4373</v>
      </c>
      <c r="W7" s="38">
        <v>1.73</v>
      </c>
      <c r="X7" s="38">
        <v>2527.75</v>
      </c>
      <c r="Y7" s="38">
        <v>83.96</v>
      </c>
      <c r="Z7" s="38">
        <v>102.91</v>
      </c>
      <c r="AA7" s="38">
        <v>98.7</v>
      </c>
      <c r="AB7" s="38">
        <v>97.76</v>
      </c>
      <c r="AC7" s="38">
        <v>106.95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128.66999999999999</v>
      </c>
      <c r="BG7" s="38">
        <v>116.38</v>
      </c>
      <c r="BH7" s="38">
        <v>104.34</v>
      </c>
      <c r="BI7" s="38">
        <v>107.03</v>
      </c>
      <c r="BJ7" s="38">
        <v>122.92</v>
      </c>
      <c r="BK7" s="38">
        <v>632.94000000000005</v>
      </c>
      <c r="BL7" s="38">
        <v>721.43</v>
      </c>
      <c r="BM7" s="38">
        <v>685.34</v>
      </c>
      <c r="BN7" s="38">
        <v>684.74</v>
      </c>
      <c r="BO7" s="38">
        <v>654.91999999999996</v>
      </c>
      <c r="BP7" s="38">
        <v>747.76</v>
      </c>
      <c r="BQ7" s="38">
        <v>83.48</v>
      </c>
      <c r="BR7" s="38">
        <v>102.12</v>
      </c>
      <c r="BS7" s="38">
        <v>98.7</v>
      </c>
      <c r="BT7" s="38">
        <v>97.58</v>
      </c>
      <c r="BU7" s="38">
        <v>105.73</v>
      </c>
      <c r="BV7" s="38">
        <v>62.3</v>
      </c>
      <c r="BW7" s="38">
        <v>59.3</v>
      </c>
      <c r="BX7" s="38">
        <v>59.83</v>
      </c>
      <c r="BY7" s="38">
        <v>65.33</v>
      </c>
      <c r="BZ7" s="38">
        <v>65.39</v>
      </c>
      <c r="CA7" s="38">
        <v>59.51</v>
      </c>
      <c r="CB7" s="38">
        <v>141.79</v>
      </c>
      <c r="CC7" s="38">
        <v>117.29</v>
      </c>
      <c r="CD7" s="38">
        <v>122.53</v>
      </c>
      <c r="CE7" s="38">
        <v>139.27000000000001</v>
      </c>
      <c r="CF7" s="38">
        <v>130.27000000000001</v>
      </c>
      <c r="CG7" s="38">
        <v>235.07</v>
      </c>
      <c r="CH7" s="38">
        <v>248.14</v>
      </c>
      <c r="CI7" s="38">
        <v>246.66</v>
      </c>
      <c r="CJ7" s="38">
        <v>227.43</v>
      </c>
      <c r="CK7" s="38">
        <v>230.88</v>
      </c>
      <c r="CL7" s="38">
        <v>261.45999999999998</v>
      </c>
      <c r="CM7" s="38">
        <v>83.77</v>
      </c>
      <c r="CN7" s="38">
        <v>85.77</v>
      </c>
      <c r="CO7" s="38">
        <v>87.23</v>
      </c>
      <c r="CP7" s="38">
        <v>86.42</v>
      </c>
      <c r="CQ7" s="38">
        <v>72.849999999999994</v>
      </c>
      <c r="CR7" s="38">
        <v>58.47</v>
      </c>
      <c r="CS7" s="38">
        <v>57.3</v>
      </c>
      <c r="CT7" s="38">
        <v>56</v>
      </c>
      <c r="CU7" s="38">
        <v>56.01</v>
      </c>
      <c r="CV7" s="38">
        <v>56.72</v>
      </c>
      <c r="CW7" s="38">
        <v>52.23</v>
      </c>
      <c r="CX7" s="38">
        <v>97.33</v>
      </c>
      <c r="CY7" s="38">
        <v>97.47</v>
      </c>
      <c r="CZ7" s="38">
        <v>97.59</v>
      </c>
      <c r="DA7" s="38">
        <v>97.54</v>
      </c>
      <c r="DB7" s="38">
        <v>97.8</v>
      </c>
      <c r="DC7" s="38">
        <v>88.58</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0.28000000000000003</v>
      </c>
      <c r="EF7" s="38">
        <v>0</v>
      </c>
      <c r="EG7" s="38">
        <v>0</v>
      </c>
      <c r="EH7" s="38">
        <v>0</v>
      </c>
      <c r="EI7" s="38">
        <v>0.44</v>
      </c>
      <c r="EJ7" s="38">
        <v>0.03</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2020-02-10T05:51:14Z</cp:lastPrinted>
  <dcterms:created xsi:type="dcterms:W3CDTF">2019-12-05T05:20:32Z</dcterms:created>
  <dcterms:modified xsi:type="dcterms:W3CDTF">2020-02-14T00:22:31Z</dcterms:modified>
  <cp:category/>
</cp:coreProperties>
</file>