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fsjyo\1020 下水道課\15 調査\01 国・県調査もの\20200115 経営比較分析表\20200205修正依頼\修正後ファイル\"/>
    </mc:Choice>
  </mc:AlternateContent>
  <workbookProtection workbookAlgorithmName="SHA-512" workbookHashValue="cYarguskO1TnxCeW4dvmQaQjjGOvHL3L+/RaA+lbIsP4W8VWc9HGtA8LLBgpRQm+fZYgTcAsmptkUymEOiR0qA==" workbookSaltValue="JrnESxvDq13pYk3txmsqyA==" workbookSpinCount="100000" lockStructure="1"/>
  <bookViews>
    <workbookView xWindow="930" yWindow="0" windowWidth="17940" windowHeight="69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P6" i="5"/>
  <c r="P10" i="4" s="1"/>
  <c r="O6" i="5"/>
  <c r="I10" i="4" s="1"/>
  <c r="N6" i="5"/>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W10" i="4"/>
  <c r="B10" i="4"/>
  <c r="BB8" i="4"/>
  <c r="AT8" i="4"/>
  <c r="AL8" i="4"/>
  <c r="W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<sst xmlns="http://schemas.openxmlformats.org/spreadsheetml/2006/main" count="228" uniqueCount="114">
  <si>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</si>
  <si>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</si>
  <si>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</si>
  <si>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</si>
  <si>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</si>
  <si>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</si>
  <si>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</si>
  <si>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</si>
  <si>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</si>
  <si>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</si>
  <si>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</si>
  <si>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</si>
  <si>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</si>
  <si>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</si>
  <si>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</si>
  <si>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</si>
  <si>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</si>
  <si>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</si>
  <si>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</si>
  <si>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</si>
  <si>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</si>
  <si>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</si>
  <si>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</si>
  <si>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</si>
  <si>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</si>
  <si>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</si>
  <si>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</si>
  <si>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</si>
  <si>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</si>
  <si>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</si>
  <si>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</si>
  <si>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</si>
  <si>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</si>
  <si>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</si>
  <si>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</si>
  <si>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</si>
  <si>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</si>
  <si>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</si>
  <si>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</si>
  <si>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</si>
  <si>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</si>
  <si>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</si>
  <si>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</si>
  <si>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</si>
  <si>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</si>
  <si>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</si>
  <si>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</si>
  <si>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</si>
  <si>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</si>
  <si>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</si>
  <si>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</si>
  <si>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</si>
  <si>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</si>
  <si>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</si>
  <si>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</si>
  <si>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</si>
  <si>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</si>
  <si>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</si>
  <si>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</si>
  <si>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</si>
  <si>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</si>
  <si>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</si>
  <si>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</si>
  <si>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</si>
  <si>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</si>
  <si>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</si>
  <si>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</si>
  <si>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</si>
  <si>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</si>
  <si>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</si>
  <si>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</si>
  <si>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</si>
  <si>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</si>
  <si>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</si>
  <si>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</si>
  <si>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</si>
  <si>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</si>
  <si>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</si>
  <si>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</si>
  <si>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</si>
  <si>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</si>
  <si>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</si>
  <si>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</si>
  <si>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</si>
  <si>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</si>
  <si>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</si>
  <si>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</si>
  <si>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</si>
  <si>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</si>
  <si>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</si>
  <si>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</si>
  <si>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</si>
  <si>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</si>
  <si>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</si>
  <si>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</si>
  <si>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</si>
  <si>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</si>
  <si>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</si>
  <si>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</si>
  <si>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</si>
  <si>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</si>
  <si>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</si>
  <si>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</si>
  <si>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</si>
  <si>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</si>
  <si>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</si>
  <si>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</si>
  <si>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</si>
  <si>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</si>
  <si>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</si>
  <si>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</si>
  <si>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田原市の農業集落排水施設は、昭和54年度から順次供用を開始し、最も古い施設で40年が経過している。
　現時点の管渠供用年数は施設耐用年数（50年）よりも短く、道路陥没の報告も挙がっていないが、管路施設老朽化は今後の課題である。そのため、ストックマネジメント手法を取り入れた状態監視保全で維持管理を実施し管路施設の長寿命化に取り組んでいく。</t>
    <phoneticPr fontId="4"/>
  </si>
  <si>
    <t>　今後、田原市の農業集落排水事業は、施設建設が概ね完了していることから、維持管理を中心に事業を運営していくことになる。
　特に、総収益の半分近くを一般会計からの繰入金に依存しているため、料金水準の見直し等も視野に入れ下水道使用料の向上に取り組んでいく必要がある。
　田原市では、農業集落排水施設についても、「経営基盤の強化」や「財政マネジメントの向上」等に的確に取り組むことを目指し、令和2年度から地方公営企業法を適用し、令和2年度に経営戦略の策定を予定している。
　公営企業会計を導入することで、弾力的な経営で住民ニーズへ迅速に対応し、持続的に住民サービスを向上させ、確実に農業集落排水事業の運営を行っていく。</t>
    <rPh sb="70" eb="71">
      <t>チカ</t>
    </rPh>
    <rPh sb="192" eb="194">
      <t>レイワ</t>
    </rPh>
    <rPh sb="211" eb="213">
      <t>レイワ</t>
    </rPh>
    <phoneticPr fontId="4"/>
  </si>
  <si>
    <t>　田原市の農業集落排水施設整備はほぼ完了しており、今後は維持管理を中心とした事業経営を行っていくこととなる。
　事業経営では、総収益の約46％を一般会計からの繰入金に依存しているため、料金水準の見直し等も視野に入れ、安定的な事業経営を実施していく。
　今後の処理水量の推移に注視し、適切な処理施設規模となるよう公共下水道への接続替え等を行い、汚水処理原価の低減を図り、住民サービスの向上を目指していく。
　①収益的収支比率では、公共下水道への切替により、料金収入が減少し、総収益のうち一般会計繰入金は委託料や修繕費の増加に伴いで昨年度に比べ増加している。地方公営企業法移行支援業務の委託料の増により総費用も増加しており、平成２５年度に大規模な管路工事、処理場建設をしているため、地方債償還金が年々増加し、比率が減少している。
　④企業債残高対事業規模比率は、分流式下水道に要する経費の増により、繰出基準割合が高くなったため、比率は減少している。
　⑤経費回収率は、公共下水道への切替により料金収入が減少し、汚水処理費のうち委託料及び修繕料が増加したため減少した。
　⑥汚水処理原価は、公共下水道への切替により、有収水量が減少し、汚水処理費のうち委託料及び修繕料が増加したため増加した。</t>
    <rPh sb="67" eb="68">
      <t>ヤク</t>
    </rPh>
    <rPh sb="215" eb="217">
      <t>コウキョウ</t>
    </rPh>
    <rPh sb="219" eb="220">
      <t>ミチ</t>
    </rPh>
    <rPh sb="251" eb="254">
      <t>イタクリョウ</t>
    </rPh>
    <rPh sb="255" eb="258">
      <t>シュウゼンヒ</t>
    </rPh>
    <rPh sb="259" eb="261">
      <t>ゾウカ</t>
    </rPh>
    <rPh sb="262" eb="263">
      <t>トモナ</t>
    </rPh>
    <rPh sb="265" eb="267">
      <t>サクネン</t>
    </rPh>
    <rPh sb="267" eb="268">
      <t>ド</t>
    </rPh>
    <rPh sb="269" eb="270">
      <t>クラ</t>
    </rPh>
    <rPh sb="271" eb="273">
      <t>ゾウカ</t>
    </rPh>
    <rPh sb="278" eb="280">
      <t>チホウ</t>
    </rPh>
    <rPh sb="280" eb="282">
      <t>コウエイ</t>
    </rPh>
    <rPh sb="282" eb="284">
      <t>キギョウ</t>
    </rPh>
    <rPh sb="284" eb="285">
      <t>ホウ</t>
    </rPh>
    <rPh sb="285" eb="287">
      <t>イコウ</t>
    </rPh>
    <rPh sb="287" eb="289">
      <t>シエン</t>
    </rPh>
    <rPh sb="289" eb="291">
      <t>ギョウム</t>
    </rPh>
    <rPh sb="292" eb="294">
      <t>イタク</t>
    </rPh>
    <rPh sb="294" eb="295">
      <t>リョウ</t>
    </rPh>
    <rPh sb="296" eb="297">
      <t>ゾウ</t>
    </rPh>
    <rPh sb="300" eb="303">
      <t>ソウヒヨウ</t>
    </rPh>
    <rPh sb="304" eb="306">
      <t>ゾウカ</t>
    </rPh>
    <rPh sb="353" eb="355">
      <t>ヒリツ</t>
    </rPh>
    <rPh sb="356" eb="358">
      <t>ゲンショウ</t>
    </rPh>
    <rPh sb="416" eb="418">
      <t>ゲンショウ</t>
    </rPh>
    <rPh sb="437" eb="438">
      <t>ミチ</t>
    </rPh>
    <rPh sb="450" eb="452">
      <t>ゲンショウ</t>
    </rPh>
    <rPh sb="462" eb="464">
      <t>イタク</t>
    </rPh>
    <rPh sb="464" eb="465">
      <t>リョウ</t>
    </rPh>
    <rPh sb="465" eb="466">
      <t>オヨ</t>
    </rPh>
    <rPh sb="467" eb="469">
      <t>シュウゼン</t>
    </rPh>
    <rPh sb="469" eb="470">
      <t>リョウ</t>
    </rPh>
    <rPh sb="471" eb="473">
      <t>ゾウカ</t>
    </rPh>
    <rPh sb="497" eb="498">
      <t>ミチ</t>
    </rPh>
    <rPh sb="508" eb="510">
      <t>スイリョウ</t>
    </rPh>
    <rPh sb="511" eb="513">
      <t>ゲンショウ</t>
    </rPh>
    <rPh sb="538" eb="54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</si>
</sst>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57-4E47-9A74-729FB5CACA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0957-4E47-9A74-729FB5CACA7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70.45</c:v>
                </c:pt>
                <c:pt idx="1">
                  <c:v>69.319999999999993</c:v>
                </c:pt>
                <c:pt idx="2">
                  <c:v>67.709999999999994</c:v>
                </c:pt>
                <c:pt idx="3">
                  <c:v>66.14</c:v>
                </c:pt>
                <c:pt idx="4">
                  <c:v>65.55</c:v>
                </c:pt>
              </c:numCache>
            </c:numRef>
          </c:val>
          <c:extLst>
            <c:ext xmlns:c16="http://schemas.microsoft.com/office/drawing/2014/chart" uri="{C3380CC4-5D6E-409C-BE32-E72D297353CC}">
              <c16:uniqueId val="{00000000-103C-42A9-9677-04481ED51D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103C-42A9-9677-04481ED51D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91.09</c:v>
                </c:pt>
                <c:pt idx="1">
                  <c:v>87.03</c:v>
                </c:pt>
                <c:pt idx="2">
                  <c:v>88.73</c:v>
                </c:pt>
                <c:pt idx="3">
                  <c:v>88.35</c:v>
                </c:pt>
                <c:pt idx="4">
                  <c:v>88.67</c:v>
                </c:pt>
              </c:numCache>
            </c:numRef>
          </c:val>
          <c:extLst>
            <c:ext xmlns:c16="http://schemas.microsoft.com/office/drawing/2014/chart" uri="{C3380CC4-5D6E-409C-BE32-E72D297353CC}">
              <c16:uniqueId val="{00000000-F077-4487-8D3D-17884B7B17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F077-4487-8D3D-17884B7B17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79.13</c:v>
                </c:pt>
                <c:pt idx="1">
                  <c:v>70.23</c:v>
                </c:pt>
                <c:pt idx="2">
                  <c:v>69.09</c:v>
                </c:pt>
                <c:pt idx="3">
                  <c:v>65.790000000000006</c:v>
                </c:pt>
                <c:pt idx="4">
                  <c:v>64.48</c:v>
                </c:pt>
              </c:numCache>
            </c:numRef>
          </c:val>
          <c:extLst>
            <c:ext xmlns:c16="http://schemas.microsoft.com/office/drawing/2014/chart" uri="{C3380CC4-5D6E-409C-BE32-E72D297353CC}">
              <c16:uniqueId val="{00000000-EE77-4C6A-8650-E6B46F5F80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77-4C6A-8650-E6B46F5F80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1D-4420-9BAC-E46EFAF230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1D-4420-9BAC-E46EFAF230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FC-4804-99A8-0E6728FA24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FC-4804-99A8-0E6728FA24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8C-4981-ACDE-9CF212FC58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8C-4981-ACDE-9CF212FC58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3D-43C0-B2EC-44B84F566F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3D-43C0-B2EC-44B84F566F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692.28</c:v>
                </c:pt>
                <c:pt idx="1">
                  <c:v>594.5</c:v>
                </c:pt>
                <c:pt idx="2">
                  <c:v>676.35</c:v>
                </c:pt>
                <c:pt idx="3">
                  <c:v>580.66999999999996</c:v>
                </c:pt>
                <c:pt idx="4">
                  <c:v>28.66</c:v>
                </c:pt>
              </c:numCache>
            </c:numRef>
          </c:val>
          <c:extLst>
            <c:ext xmlns:c16="http://schemas.microsoft.com/office/drawing/2014/chart" uri="{C3380CC4-5D6E-409C-BE32-E72D297353CC}">
              <c16:uniqueId val="{00000000-EF3C-49FF-9C95-2C7470EC49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EF3C-49FF-9C95-2C7470EC49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49.13</c:v>
                </c:pt>
                <c:pt idx="1">
                  <c:v>54.03</c:v>
                </c:pt>
                <c:pt idx="2">
                  <c:v>49.49</c:v>
                </c:pt>
                <c:pt idx="3">
                  <c:v>54.18</c:v>
                </c:pt>
                <c:pt idx="4">
                  <c:v>47.86</c:v>
                </c:pt>
              </c:numCache>
            </c:numRef>
          </c:val>
          <c:extLst>
            <c:ext xmlns:c16="http://schemas.microsoft.com/office/drawing/2014/chart" uri="{C3380CC4-5D6E-409C-BE32-E72D297353CC}">
              <c16:uniqueId val="{00000000-677E-4ED2-A04C-18101155EC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677E-4ED2-A04C-18101155EC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160.1</c:v>
                </c:pt>
                <c:pt idx="1">
                  <c:v>149.41999999999999</c:v>
                </c:pt>
                <c:pt idx="2">
                  <c:v>178.41</c:v>
                </c:pt>
                <c:pt idx="3">
                  <c:v>150</c:v>
                </c:pt>
                <c:pt idx="4">
                  <c:v>170.63</c:v>
                </c:pt>
              </c:numCache>
            </c:numRef>
          </c:val>
          <c:extLst>
            <c:ext xmlns:c16="http://schemas.microsoft.com/office/drawing/2014/chart" uri="{C3380CC4-5D6E-409C-BE32-E72D297353CC}">
              <c16:uniqueId val="{00000000-3564-4470-A55E-50FB1D29BB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3564-4470-A55E-50FB1D29BB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田原市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62452</v>
      </c>
      <c r="AM8" s="68"/>
      <c r="AN8" s="68"/>
      <c r="AO8" s="68"/>
      <c r="AP8" s="68"/>
      <c r="AQ8" s="68"/>
      <c r="AR8" s="68"/>
      <c r="AS8" s="68"/>
      <c r="AT8" s="67">
        <f>データ!T6</f>
        <v>191.12</v>
      </c>
      <c r="AU8" s="67"/>
      <c r="AV8" s="67"/>
      <c r="AW8" s="67"/>
      <c r="AX8" s="67"/>
      <c r="AY8" s="67"/>
      <c r="AZ8" s="67"/>
      <c r="BA8" s="67"/>
      <c r="BB8" s="67">
        <f>データ!U6</f>
        <v>326.77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41.18</v>
      </c>
      <c r="Q10" s="67"/>
      <c r="R10" s="67"/>
      <c r="S10" s="67"/>
      <c r="T10" s="67"/>
      <c r="U10" s="67"/>
      <c r="V10" s="67"/>
      <c r="W10" s="67">
        <f>データ!Q6</f>
        <v>92.78</v>
      </c>
      <c r="X10" s="67"/>
      <c r="Y10" s="67"/>
      <c r="Z10" s="67"/>
      <c r="AA10" s="67"/>
      <c r="AB10" s="67"/>
      <c r="AC10" s="67"/>
      <c r="AD10" s="68">
        <f>データ!R6</f>
        <v>2057</v>
      </c>
      <c r="AE10" s="68"/>
      <c r="AF10" s="68"/>
      <c r="AG10" s="68"/>
      <c r="AH10" s="68"/>
      <c r="AI10" s="68"/>
      <c r="AJ10" s="68"/>
      <c r="AK10" s="2"/>
      <c r="AL10" s="68">
        <f>データ!V6</f>
        <v>25608</v>
      </c>
      <c r="AM10" s="68"/>
      <c r="AN10" s="68"/>
      <c r="AO10" s="68"/>
      <c r="AP10" s="68"/>
      <c r="AQ10" s="68"/>
      <c r="AR10" s="68"/>
      <c r="AS10" s="68"/>
      <c r="AT10" s="67">
        <f>データ!W6</f>
        <v>16.329999999999998</v>
      </c>
      <c r="AU10" s="67"/>
      <c r="AV10" s="67"/>
      <c r="AW10" s="67"/>
      <c r="AX10" s="67"/>
      <c r="AY10" s="67"/>
      <c r="AZ10" s="67"/>
      <c r="BA10" s="67"/>
      <c r="BB10" s="67">
        <f>データ!X6</f>
        <v>1568.16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9earpSm186NPUtUJZg81/p8hJpJ50syJsTYWbzgaGN+9x6HbMERIZA18hwWTh/D/LspSTU4e/J2MrZnf49Tw8A==" saltValue="2gHxoHLPV37i7OOo66h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232319</v>
      </c>
      <c r="D6" s="33">
        <f t="shared" si="3"/>
        <v>47</v>
      </c>
      <c r="E6" s="33">
        <f t="shared" si="3"/>
        <v>17</v>
      </c>
      <c r="F6" s="33">
        <f t="shared" si="3"/>
        <v>5</v>
      </c>
      <c r="G6" s="33">
        <f t="shared" si="3"/>
        <v>0</v>
      </c>
      <c r="H6" s="33" t="str">
        <f t="shared" si="3"/>
        <v>愛知県　田原市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41.18</v>
      </c>
      <c r="Q6" s="34">
        <f t="shared" si="3"/>
        <v>92.78</v>
      </c>
      <c r="R6" s="34">
        <f t="shared" si="3"/>
        <v>2057</v>
      </c>
      <c r="S6" s="34">
        <f t="shared" si="3"/>
        <v>62452</v>
      </c>
      <c r="T6" s="34">
        <f t="shared" si="3"/>
        <v>191.12</v>
      </c>
      <c r="U6" s="34">
        <f t="shared" si="3"/>
        <v>326.77</v>
      </c>
      <c r="V6" s="34">
        <f t="shared" si="3"/>
        <v>25608</v>
      </c>
      <c r="W6" s="34">
        <f t="shared" si="3"/>
        <v>16.329999999999998</v>
      </c>
      <c r="X6" s="34">
        <f t="shared" si="3"/>
        <v>1568.16</v>
      </c>
      <c r="Y6" s="35">
        <f>IF(Y7="",NA(),Y7)</f>
        <v>79.13</v>
      </c>
      <c r="Z6" s="35">
        <f t="shared" ref="Z6:AH6" si="4">IF(Z7="",NA(),Z7)</f>
        <v>70.23</v>
      </c>
      <c r="AA6" s="35">
        <f t="shared" si="4"/>
        <v>69.09</v>
      </c>
      <c r="AB6" s="35">
        <f t="shared" si="4"/>
        <v>65.790000000000006</v>
      </c>
      <c r="AC6" s="35">
        <f t="shared" si="4"/>
        <v>64.48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692.28</v>
      </c>
      <c r="BG6" s="35">
        <f t="shared" ref="BG6:BO6" si="7">IF(BG7="",NA(),BG7)</f>
        <v>594.5</v>
      </c>
      <c r="BH6" s="35">
        <f t="shared" si="7"/>
        <v>676.35</v>
      </c>
      <c r="BI6" s="35">
        <f t="shared" si="7"/>
        <v>580.66999999999996</v>
      </c>
      <c r="BJ6" s="35">
        <f t="shared" si="7"/>
        <v>28.66</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49.13</v>
      </c>
      <c r="BR6" s="35">
        <f t="shared" ref="BR6:BZ6" si="8">IF(BR7="",NA(),BR7)</f>
        <v>54.03</v>
      </c>
      <c r="BS6" s="35">
        <f t="shared" si="8"/>
        <v>49.49</v>
      </c>
      <c r="BT6" s="35">
        <f t="shared" si="8"/>
        <v>54.18</v>
      </c>
      <c r="BU6" s="35">
        <f t="shared" si="8"/>
        <v>47.86</v>
      </c>
      <c r="BV6" s="35">
        <f t="shared" si="8"/>
        <v>62.3</v>
      </c>
      <c r="BW6" s="35">
        <f t="shared" si="8"/>
        <v>59.3</v>
      </c>
      <c r="BX6" s="35">
        <f t="shared" si="8"/>
        <v>59.83</v>
      </c>
      <c r="BY6" s="35">
        <f t="shared" si="8"/>
        <v>65.33</v>
      </c>
      <c r="BZ6" s="35">
        <f t="shared" si="8"/>
        <v>65.39</v>
      </c>
      <c r="CA6" s="34" t="str">
        <f>IF(CA7="","",IF(CA7="-","【-】","【"&amp;SUBSTITUTE(TEXT(CA7,"#,##0.00"),"-","△")&amp;"】"))</f>
        <v>【59.51】</v>
      </c>
      <c r="CB6" s="35">
        <f>IF(CB7="",NA(),CB7)</f>
        <v>160.1</v>
      </c>
      <c r="CC6" s="35">
        <f t="shared" ref="CC6:CK6" si="9">IF(CC7="",NA(),CC7)</f>
        <v>149.41999999999999</v>
      </c>
      <c r="CD6" s="35">
        <f t="shared" si="9"/>
        <v>178.41</v>
      </c>
      <c r="CE6" s="35">
        <f t="shared" si="9"/>
        <v>150</v>
      </c>
      <c r="CF6" s="35">
        <f t="shared" si="9"/>
        <v>170.63</v>
      </c>
      <c r="CG6" s="35">
        <f t="shared" si="9"/>
        <v>235.07</v>
      </c>
      <c r="CH6" s="35">
        <f t="shared" si="9"/>
        <v>248.14</v>
      </c>
      <c r="CI6" s="35">
        <f t="shared" si="9"/>
        <v>246.66</v>
      </c>
      <c r="CJ6" s="35">
        <f t="shared" si="9"/>
        <v>227.43</v>
      </c>
      <c r="CK6" s="35">
        <f t="shared" si="9"/>
        <v>230.88</v>
      </c>
      <c r="CL6" s="34" t="str">
        <f>IF(CL7="","",IF(CL7="-","【-】","【"&amp;SUBSTITUTE(TEXT(CL7,"#,##0.00"),"-","△")&amp;"】"))</f>
        <v>【261.46】</v>
      </c>
      <c r="CM6" s="35">
        <f>IF(CM7="",NA(),CM7)</f>
        <v>70.45</v>
      </c>
      <c r="CN6" s="35">
        <f t="shared" ref="CN6:CV6" si="10">IF(CN7="",NA(),CN7)</f>
        <v>69.319999999999993</v>
      </c>
      <c r="CO6" s="35">
        <f t="shared" si="10"/>
        <v>67.709999999999994</v>
      </c>
      <c r="CP6" s="35">
        <f t="shared" si="10"/>
        <v>66.14</v>
      </c>
      <c r="CQ6" s="35">
        <f t="shared" si="10"/>
        <v>65.55</v>
      </c>
      <c r="CR6" s="35">
        <f t="shared" si="10"/>
        <v>58.47</v>
      </c>
      <c r="CS6" s="35">
        <f t="shared" si="10"/>
        <v>57.3</v>
      </c>
      <c r="CT6" s="35">
        <f t="shared" si="10"/>
        <v>56</v>
      </c>
      <c r="CU6" s="35">
        <f t="shared" si="10"/>
        <v>56.01</v>
      </c>
      <c r="CV6" s="35">
        <f t="shared" si="10"/>
        <v>56.72</v>
      </c>
      <c r="CW6" s="34" t="str">
        <f>IF(CW7="","",IF(CW7="-","【-】","【"&amp;SUBSTITUTE(TEXT(CW7,"#,##0.00"),"-","△")&amp;"】"))</f>
        <v>【52.23】</v>
      </c>
      <c r="CX6" s="35">
        <f>IF(CX7="",NA(),CX7)</f>
        <v>91.09</v>
      </c>
      <c r="CY6" s="35">
        <f t="shared" ref="CY6:DG6" si="11">IF(CY7="",NA(),CY7)</f>
        <v>87.03</v>
      </c>
      <c r="CZ6" s="35">
        <f t="shared" si="11"/>
        <v>88.73</v>
      </c>
      <c r="DA6" s="35">
        <f t="shared" si="11"/>
        <v>88.35</v>
      </c>
      <c r="DB6" s="35">
        <f t="shared" si="11"/>
        <v>88.67</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232319</v>
      </c>
      <c r="D7" s="37">
        <v>47</v>
      </c>
      <c r="E7" s="37">
        <v>17</v>
      </c>
      <c r="F7" s="37">
        <v>5</v>
      </c>
      <c r="G7" s="37">
        <v>0</v>
      </c>
      <c r="H7" s="37" t="s">
        <v>98</v>
      </c>
      <c r="I7" s="37" t="s">
        <v>99</v>
      </c>
      <c r="J7" s="37" t="s">
        <v>100</v>
      </c>
      <c r="K7" s="37" t="s">
        <v>101</v>
      </c>
      <c r="L7" s="37" t="s">
        <v>102</v>
      </c>
      <c r="M7" s="37" t="s">
        <v>103</v>
      </c>
      <c r="N7" s="38" t="s">
        <v>104</v>
      </c>
      <c r="O7" s="38" t="s">
        <v>105</v>
      </c>
      <c r="P7" s="38">
        <v>41.18</v>
      </c>
      <c r="Q7" s="38">
        <v>92.78</v>
      </c>
      <c r="R7" s="38">
        <v>2057</v>
      </c>
      <c r="S7" s="38">
        <v>62452</v>
      </c>
      <c r="T7" s="38">
        <v>191.12</v>
      </c>
      <c r="U7" s="38">
        <v>326.77</v>
      </c>
      <c r="V7" s="38">
        <v>25608</v>
      </c>
      <c r="W7" s="38">
        <v>16.329999999999998</v>
      </c>
      <c r="X7" s="38">
        <v>1568.16</v>
      </c>
      <c r="Y7" s="38">
        <v>79.13</v>
      </c>
      <c r="Z7" s="38">
        <v>70.23</v>
      </c>
      <c r="AA7" s="38">
        <v>69.09</v>
      </c>
      <c r="AB7" s="38">
        <v>65.790000000000006</v>
      </c>
      <c r="AC7" s="38">
        <v>64.48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692.28</v>
      </c>
      <c r="BG7" s="38">
        <v>594.5</v>
      </c>
      <c r="BH7" s="38">
        <v>676.35</v>
      </c>
      <c r="BI7" s="38">
        <v>580.66999999999996</v>
      </c>
      <c r="BJ7" s="38">
        <v>28.66</v>
      </c>
      <c r="BK7" s="38">
        <v>632.94000000000005</v>
      </c>
      <c r="BL7" s="38">
        <v>721.43</v>
      </c>
      <c r="BM7" s="38">
        <v>685.34</v>
      </c>
      <c r="BN7" s="38">
        <v>684.74</v>
      </c>
      <c r="BO7" s="38">
        <v>654.91999999999996</v>
      </c>
      <c r="BP7" s="38">
        <v>747.76</v>
      </c>
      <c r="BQ7" s="38">
        <v>49.13</v>
      </c>
      <c r="BR7" s="38">
        <v>54.03</v>
      </c>
      <c r="BS7" s="38">
        <v>49.49</v>
      </c>
      <c r="BT7" s="38">
        <v>54.18</v>
      </c>
      <c r="BU7" s="38">
        <v>47.86</v>
      </c>
      <c r="BV7" s="38">
        <v>62.3</v>
      </c>
      <c r="BW7" s="38">
        <v>59.3</v>
      </c>
      <c r="BX7" s="38">
        <v>59.83</v>
      </c>
      <c r="BY7" s="38">
        <v>65.33</v>
      </c>
      <c r="BZ7" s="38">
        <v>65.39</v>
      </c>
      <c r="CA7" s="38">
        <v>59.51</v>
      </c>
      <c r="CB7" s="38">
        <v>160.1</v>
      </c>
      <c r="CC7" s="38">
        <v>149.41999999999999</v>
      </c>
      <c r="CD7" s="38">
        <v>178.41</v>
      </c>
      <c r="CE7" s="38">
        <v>150</v>
      </c>
      <c r="CF7" s="38">
        <v>170.63</v>
      </c>
      <c r="CG7" s="38">
        <v>235.07</v>
      </c>
      <c r="CH7" s="38">
        <v>248.14</v>
      </c>
      <c r="CI7" s="38">
        <v>246.66</v>
      </c>
      <c r="CJ7" s="38">
        <v>227.43</v>
      </c>
      <c r="CK7" s="38">
        <v>230.88</v>
      </c>
      <c r="CL7" s="38">
        <v>261.45999999999998</v>
      </c>
      <c r="CM7" s="38">
        <v>70.45</v>
      </c>
      <c r="CN7" s="38">
        <v>69.319999999999993</v>
      </c>
      <c r="CO7" s="38">
        <v>67.709999999999994</v>
      </c>
      <c r="CP7" s="38">
        <v>66.14</v>
      </c>
      <c r="CQ7" s="38">
        <v>65.55</v>
      </c>
      <c r="CR7" s="38">
        <v>58.47</v>
      </c>
      <c r="CS7" s="38">
        <v>57.3</v>
      </c>
      <c r="CT7" s="38">
        <v>56</v>
      </c>
      <c r="CU7" s="38">
        <v>56.01</v>
      </c>
      <c r="CV7" s="38">
        <v>56.72</v>
      </c>
      <c r="CW7" s="38">
        <v>52.23</v>
      </c>
      <c r="CX7" s="38">
        <v>91.09</v>
      </c>
      <c r="CY7" s="38">
        <v>87.03</v>
      </c>
      <c r="CZ7" s="38">
        <v>88.73</v>
      </c>
      <c r="DA7" s="38">
        <v>88.35</v>
      </c>
      <c r="DB7" s="38">
        <v>88.67</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R01-NPC-362</cp:lastModifiedBy>
  <cp:lastPrinted>2020-02-06T05:31:45Z</cp:lastPrinted>
  <dcterms:created xsi:type="dcterms:W3CDTF">2019-12-05T05:20:34Z</dcterms:created>
  <dcterms:modified xsi:type="dcterms:W3CDTF">2020-02-06T05:31:46Z</dcterms:modified>
  <cp:category/>
</cp:coreProperties>
</file>