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5\100_各課フォルダ\550_都市計画課\02_都市施設係\駐車場特会2\02関係機関通知、調査、申請\H31\財政課\R2.02.10_公営企業に係る「経営比較分析表」の分析等の確認について\訂正提出分\ファイル名変更後\豊明市　駐車場事業\"/>
    </mc:Choice>
  </mc:AlternateContent>
  <workbookProtection workbookAlgorithmName="SHA-512" workbookHashValue="fuqfQ3Anwcvn9FiUTmqHF8kG6gk18P4DeyGwJCfWIP83v1/xEFEtDxaeFUNHCONDRa70f7T+tMeadz4oL24zlA==" workbookSaltValue="kzlW2Q7cMKqshREuS7f7Ag==" workbookSpinCount="100000" lockStructure="1"/>
  <bookViews>
    <workbookView xWindow="0" yWindow="0" windowWidth="20490" windowHeight="7770"/>
  </bookViews>
  <sheets>
    <sheet name="法非適用_駐車場整備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CS52" i="4" s="1"/>
  <c r="AX7" i="5"/>
  <c r="AW7" i="5"/>
  <c r="AV7" i="5"/>
  <c r="AU7" i="5"/>
  <c r="U52" i="4" s="1"/>
  <c r="AS7" i="5"/>
  <c r="AR7" i="5"/>
  <c r="AQ7" i="5"/>
  <c r="AP7" i="5"/>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51" i="4" l="1"/>
  <c r="MI76" i="4"/>
  <c r="HJ51" i="4"/>
  <c r="MA30" i="4"/>
  <c r="CS30" i="4"/>
  <c r="BZ76" i="4"/>
  <c r="IT76" i="4"/>
  <c r="CS51" i="4"/>
  <c r="HJ30" i="4"/>
  <c r="C11" i="5"/>
  <c r="D11" i="5"/>
  <c r="E11" i="5"/>
  <c r="B11" i="5"/>
  <c r="BZ30" i="4" l="1"/>
  <c r="BK76" i="4"/>
  <c r="LH51" i="4"/>
  <c r="IE76" i="4"/>
  <c r="BZ51" i="4"/>
  <c r="LT76" i="4"/>
  <c r="GQ51" i="4"/>
  <c r="LH30" i="4"/>
  <c r="GQ30" i="4"/>
  <c r="HP76" i="4"/>
  <c r="BG30" i="4"/>
  <c r="LE76" i="4"/>
  <c r="KO30" i="4"/>
  <c r="FX30" i="4"/>
  <c r="AV76" i="4"/>
  <c r="KO51" i="4"/>
  <c r="FX51" i="4"/>
  <c r="BG51" i="4"/>
  <c r="HA76" i="4"/>
  <c r="AN51" i="4"/>
  <c r="FE30" i="4"/>
  <c r="JV51" i="4"/>
  <c r="FE51" i="4"/>
  <c r="AN30" i="4"/>
  <c r="AG76" i="4"/>
  <c r="KP76" i="4"/>
  <c r="JV30" i="4"/>
  <c r="KA76" i="4"/>
  <c r="EL51" i="4"/>
  <c r="JC30" i="4"/>
  <c r="GL76" i="4"/>
  <c r="U51" i="4"/>
  <c r="EL30" i="4"/>
  <c r="U30" i="4"/>
  <c r="R76" i="4"/>
  <c r="JC51" i="4"/>
</calcChain>
</file>

<file path=xl/sharedStrings.xml><?xml version="1.0" encoding="utf-8"?>
<sst xmlns="http://schemas.openxmlformats.org/spreadsheetml/2006/main" count="278" uniqueCount="145">
  <si>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</si>
  <si>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</si>
  <si>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</si>
  <si>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</si>
  <si>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</si>
  <si>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</si>
  <si>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</si>
  <si>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</si>
  <si>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</si>
  <si>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</si>
  <si>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</si>
  <si>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</si>
  <si>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</si>
  <si>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</si>
  <si>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</si>
  <si>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</si>
  <si>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</si>
  <si>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</si>
  <si>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</si>
  <si>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</si>
  <si>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</si>
  <si>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</si>
  <si>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</si>
  <si>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</si>
  <si>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</si>
  <si>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</si>
  <si>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</si>
  <si>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</si>
  <si>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</si>
  <si>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</si>
  <si>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</si>
  <si>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</si>
  <si>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</si>
  <si>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</si>
  <si>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</si>
  <si>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</si>
  <si>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</si>
  <si>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</si>
  <si>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</si>
  <si>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</si>
  <si>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</si>
  <si>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</si>
  <si>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</si>
  <si>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</si>
  <si>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</si>
  <si>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</si>
  <si>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</si>
  <si>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</si>
  <si>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</si>
  <si>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</si>
  <si>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</si>
  <si>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</si>
  <si>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</si>
  <si>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</si>
  <si>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</si>
  <si>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</si>
  <si>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</si>
  <si>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</si>
  <si>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</si>
  <si>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</si>
  <si>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</si>
  <si>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</si>
  <si>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</si>
  <si>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</si>
  <si>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</si>
  <si>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</si>
  <si>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</si>
  <si>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</si>
  <si>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</si>
  <si>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</si>
  <si>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</si>
  <si>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</si>
  <si>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</si>
  <si>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</si>
  <si>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</si>
  <si>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</si>
  <si>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</si>
  <si>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</si>
  <si>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</si>
  <si>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</si>
  <si>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</si>
  <si>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</si>
  <si>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</si>
  <si>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</si>
  <si>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</si>
  <si>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</si>
  <si>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</si>
  <si>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</si>
  <si>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</si>
  <si>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</si>
  <si>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</si>
  <si>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</si>
  <si>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</si>
  <si>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</si>
  <si>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</si>
  <si>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</si>
  <si>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</si>
  <si>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</si>
  <si>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</si>
  <si>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</si>
  <si>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</si>
  <si>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</si>
  <si>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</si>
  <si>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</si>
  <si>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当該値(N-2)</t>
    <phoneticPr fontId="5"/>
  </si>
  <si>
    <t>当該値(N-1)</t>
    <phoneticPr fontId="5"/>
  </si>
  <si>
    <t>当該値(N-4)</t>
    <phoneticPr fontId="5"/>
  </si>
  <si>
    <t>当該値(N)</t>
    <phoneticPr fontId="5"/>
  </si>
  <si>
    <t>当該値(N-3)</t>
    <phoneticPr fontId="5"/>
  </si>
  <si>
    <t>当該値(N-2)</t>
    <phoneticPr fontId="5"/>
  </si>
  <si>
    <t>当該値(N-1)</t>
    <phoneticPr fontId="5"/>
  </si>
  <si>
    <t>当該値(N)</t>
    <phoneticPr fontId="5"/>
  </si>
  <si>
    <t>当該値(N-2)</t>
    <phoneticPr fontId="5"/>
  </si>
  <si>
    <t>当該値(N-3)</t>
    <phoneticPr fontId="5"/>
  </si>
  <si>
    <t>当該値(N-1)</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</si>
  <si>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</si>
  <si>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</si>
  <si>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</si>
  <si>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</si>
  <si>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</si>
  <si>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</si>
  <si>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</si>
  <si>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</si>
  <si>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豊明市</t>
  </si>
  <si>
    <t>前後駅南地下駐車場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</si>
  <si>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</si>
  <si>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</si>
  <si>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</si>
  <si>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</si>
  <si>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</si>
  <si>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</si>
  <si>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</si>
  <si>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</si>
  <si>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</si>
  <si>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</si>
  <si>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</si>
  <si>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</si>
  <si>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</si>
  <si>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</si>
  <si>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</si>
  <si>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</si>
  <si>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地条件は非常に良い。しかし築造から１７年が経過しており今後様々な設備の更新が必要になってくることが推測され、平面駐車場と比較し毎年設備の点検・維持費等の負担が大きくなると推測される。また、前後駅南地下駐車場建設に充当した企業債の償還は令和４年度終了予定であり、⑩企業債残高対料金収入比率は年々減少している。また地方公営企業法を適用していないため⑥有形固定資産減価償却費及び、⑨累積欠損金比率については「該当なし」となっている。</t>
    <rPh sb="112" eb="114">
      <t>キギョウ</t>
    </rPh>
    <rPh sb="119" eb="121">
      <t>レイワ</t>
    </rPh>
    <phoneticPr fontId="5"/>
  </si>
  <si>
    <t xml:space="preserve">　現状の運営状況は良好とは言い難く、近隣の安価な民間時間貸し駐車場と比較し利用率等は劣っていることは否めない。令和４年度にて借入金の返済が終了するので、そこが大きな分岐点となる。立地・利便性は近隣民間時間貸し駐車場より優位に立っていると考えれば、条例を改正し、最大料金を値下げすれば一定の効果があると推測されるが、維持・更新で必要となってくる諸経費との均衡が保てるかが現時点では何とも言い難い。借入金の返済が終了した時点で一般財源に戻し運営継続か、廃止も含めた他部署への管理移管や民間譲渡等のあらゆる面を検討していく。なお、経営戦略は令和２年度に策定する予定である。
</t>
    <rPh sb="55" eb="57">
      <t>レイワ</t>
    </rPh>
    <rPh sb="267" eb="269">
      <t>レイワ</t>
    </rPh>
    <phoneticPr fontId="5"/>
  </si>
  <si>
    <t>　立地は良いが、近隣に安価な民間時間貸し駐車場が多数あり、現状の利用状況は良いとは言い難い。
　しかし、当駐車場は防犯カメラやエレベータも完備されており、大変利用者にとって利便性が高い。有料広告掲載にて利便性も含めて広報を行ってからは利用者が微増傾向にあり、今後も積極的に周知・広報を行い利用者の増加に努めていきたい。</t>
    <phoneticPr fontId="5"/>
  </si>
  <si>
    <t>　近隣に安価な民間時間貸し駐車場が多数あり、築造時に借入したことや、地下駐車場の特性上、維持や設備点検に多額の費用がかかるため、収益性は良くない。令和４年度には借入金の返済が終了するので、その時点から収益性は向上すると推測される。平成２９年度から有料広告掲載にて広報を開始し、売上げは微増傾向。平成３０年度においても、利用料収入は増加した。来年度以降も周知・広報に努める。④売上高ＧＯＰ比率及び⑤EBITDAについては、工事費がかさみ、特に平成２９年度は、照明のＬＥＤ化の工事により落ち込んでいる。また、③駐車台数一台当たりの他会計補助金額が全国平均及び類似団体平均と比較して高い理由としては、企業償還額を料金収入だけでは賄えず一般会計から繰入しているためである。</t>
    <rPh sb="73" eb="75">
      <t>レイワ</t>
    </rPh>
    <rPh sb="147" eb="149">
      <t>ヘイセイ</t>
    </rPh>
    <rPh sb="151" eb="153">
      <t>ネンド</t>
    </rPh>
    <rPh sb="159" eb="162">
      <t>リヨウリョウ</t>
    </rPh>
    <rPh sb="162" eb="164">
      <t>シュウニュウ</t>
    </rPh>
    <rPh sb="165" eb="167">
      <t>ゾウカ</t>
    </rPh>
    <rPh sb="195" eb="196">
      <t>オヨ</t>
    </rPh>
    <rPh sb="210" eb="213">
      <t>コウジヒ</t>
    </rPh>
    <rPh sb="218" eb="219">
      <t>トク</t>
    </rPh>
    <rPh sb="220" eb="222">
      <t>ヘイセイ</t>
    </rPh>
    <rPh sb="224" eb="226">
      <t>ネンド</t>
    </rPh>
    <rPh sb="228" eb="230">
      <t>ショウメイ</t>
    </rPh>
    <rPh sb="234" eb="235">
      <t>カ</t>
    </rPh>
    <rPh sb="236" eb="238">
      <t>コウジ</t>
    </rPh>
    <rPh sb="241" eb="242">
      <t>オ</t>
    </rPh>
    <rPh sb="243" eb="244">
      <t>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</si>
</sst>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c:v>
                </c:pt>
                <c:pt idx="1">
                  <c:v>23.9</c:v>
                </c:pt>
                <c:pt idx="2">
                  <c:v>20.7</c:v>
                </c:pt>
                <c:pt idx="3">
                  <c:v>19.8</c:v>
                </c:pt>
                <c:pt idx="4">
                  <c:v>21.3</c:v>
                </c:pt>
              </c:numCache>
            </c:numRef>
          </c:val>
          <c:extLst xmlns:c16r2="http://schemas.microsoft.com/office/drawing/2015/06/chart">
            <c:ext xmlns:c16="http://schemas.microsoft.com/office/drawing/2014/chart" uri="{C3380CC4-5D6E-409C-BE32-E72D297353CC}">
              <c16:uniqueId val="{00000000-BAC0-4E49-98EE-563349A3DE1C}"/>
            </c:ext>
          </c:extLst>
        </c:ser>
        <c:dLbls>
          <c:showLegendKey val="0"/>
          <c:showVal val="0"/>
          <c:showCatName val="0"/>
          <c:showSerName val="0"/>
          <c:showPercent val="0"/>
          <c:showBubbleSize val="0"/>
        </c:dLbls>
        <c:gapWidth val="150"/>
        <c:axId val="388803128"/>
        <c:axId val="38880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xmlns:c16r2="http://schemas.microsoft.com/office/drawing/2015/06/chart">
            <c:ext xmlns:c16="http://schemas.microsoft.com/office/drawing/2014/chart" uri="{C3380CC4-5D6E-409C-BE32-E72D297353CC}">
              <c16:uniqueId val="{00000001-BAC0-4E49-98EE-563349A3DE1C}"/>
            </c:ext>
          </c:extLst>
        </c:ser>
        <c:dLbls>
          <c:showLegendKey val="0"/>
          <c:showVal val="0"/>
          <c:showCatName val="0"/>
          <c:showSerName val="0"/>
          <c:showPercent val="0"/>
          <c:showBubbleSize val="0"/>
        </c:dLbls>
        <c:marker val="1"/>
        <c:smooth val="0"/>
        <c:axId val="388803128"/>
        <c:axId val="388803512"/>
      </c:lineChart>
      <c:dateAx>
        <c:axId val="388803128"/>
        <c:scaling>
          <c:orientation val="minMax"/>
        </c:scaling>
        <c:delete val="1"/>
        <c:axPos val="b"/>
        <c:numFmt formatCode="ge" sourceLinked="1"/>
        <c:majorTickMark val="none"/>
        <c:minorTickMark val="none"/>
        <c:tickLblPos val="none"/>
        <c:crossAx val="388803512"/>
        <c:crosses val="autoZero"/>
        <c:auto val="1"/>
        <c:lblOffset val="100"/>
        <c:baseTimeUnit val="years"/>
      </c:dateAx>
      <c:valAx>
        <c:axId val="38880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80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2549.4</c:v>
                </c:pt>
                <c:pt idx="1">
                  <c:v>2052.6</c:v>
                </c:pt>
                <c:pt idx="2">
                  <c:v>1783.9</c:v>
                </c:pt>
                <c:pt idx="3">
                  <c:v>1145.4000000000001</c:v>
                </c:pt>
                <c:pt idx="4">
                  <c:v>657.8</c:v>
                </c:pt>
              </c:numCache>
            </c:numRef>
          </c:val>
          <c:extLst xmlns:c16r2="http://schemas.microsoft.com/office/drawing/2015/06/chart">
            <c:ext xmlns:c16="http://schemas.microsoft.com/office/drawing/2014/chart" uri="{C3380CC4-5D6E-409C-BE32-E72D297353CC}">
              <c16:uniqueId val="{00000000-32F8-420A-B94D-82516ED71327}"/>
            </c:ext>
          </c:extLst>
        </c:ser>
        <c:dLbls>
          <c:showLegendKey val="0"/>
          <c:showVal val="0"/>
          <c:showCatName val="0"/>
          <c:showSerName val="0"/>
          <c:showPercent val="0"/>
          <c:showBubbleSize val="0"/>
        </c:dLbls>
        <c:gapWidth val="150"/>
        <c:axId val="388903528"/>
        <c:axId val="38899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xmlns:c16r2="http://schemas.microsoft.com/office/drawing/2015/06/chart">
            <c:ext xmlns:c16="http://schemas.microsoft.com/office/drawing/2014/chart" uri="{C3380CC4-5D6E-409C-BE32-E72D297353CC}">
              <c16:uniqueId val="{00000001-32F8-420A-B94D-82516ED71327}"/>
            </c:ext>
          </c:extLst>
        </c:ser>
        <c:dLbls>
          <c:showLegendKey val="0"/>
          <c:showVal val="0"/>
          <c:showCatName val="0"/>
          <c:showSerName val="0"/>
          <c:showPercent val="0"/>
          <c:showBubbleSize val="0"/>
        </c:dLbls>
        <c:marker val="1"/>
        <c:smooth val="0"/>
        <c:axId val="388903528"/>
        <c:axId val="388994416"/>
      </c:lineChart>
      <c:dateAx>
        <c:axId val="388903528"/>
        <c:scaling>
          <c:orientation val="minMax"/>
        </c:scaling>
        <c:delete val="1"/>
        <c:axPos val="b"/>
        <c:numFmt formatCode="ge" sourceLinked="1"/>
        <c:majorTickMark val="none"/>
        <c:minorTickMark val="none"/>
        <c:tickLblPos val="none"/>
        <c:crossAx val="388994416"/>
        <c:crosses val="autoZero"/>
        <c:auto val="1"/>
        <c:lblOffset val="100"/>
        <c:baseTimeUnit val="years"/>
      </c:dateAx>
      <c:valAx>
        <c:axId val="38899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90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0EA-4F18-91C3-29BCD69528D6}"/>
            </c:ext>
          </c:extLst>
        </c:ser>
        <c:dLbls>
          <c:showLegendKey val="0"/>
          <c:showVal val="0"/>
          <c:showCatName val="0"/>
          <c:showSerName val="0"/>
          <c:showPercent val="0"/>
          <c:showBubbleSize val="0"/>
        </c:dLbls>
        <c:gapWidth val="150"/>
        <c:axId val="191865088"/>
        <c:axId val="19186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0EA-4F18-91C3-29BCD69528D6}"/>
            </c:ext>
          </c:extLst>
        </c:ser>
        <c:dLbls>
          <c:showLegendKey val="0"/>
          <c:showVal val="0"/>
          <c:showCatName val="0"/>
          <c:showSerName val="0"/>
          <c:showPercent val="0"/>
          <c:showBubbleSize val="0"/>
        </c:dLbls>
        <c:marker val="1"/>
        <c:smooth val="0"/>
        <c:axId val="191865088"/>
        <c:axId val="191865480"/>
      </c:lineChart>
      <c:dateAx>
        <c:axId val="191865088"/>
        <c:scaling>
          <c:orientation val="minMax"/>
        </c:scaling>
        <c:delete val="1"/>
        <c:axPos val="b"/>
        <c:numFmt formatCode="ge" sourceLinked="1"/>
        <c:majorTickMark val="none"/>
        <c:minorTickMark val="none"/>
        <c:tickLblPos val="none"/>
        <c:crossAx val="191865480"/>
        <c:crosses val="autoZero"/>
        <c:auto val="1"/>
        <c:lblOffset val="100"/>
        <c:baseTimeUnit val="years"/>
      </c:dateAx>
      <c:valAx>
        <c:axId val="191865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86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F2B-4C38-9594-71C21BF3E33B}"/>
            </c:ext>
          </c:extLst>
        </c:ser>
        <c:dLbls>
          <c:showLegendKey val="0"/>
          <c:showVal val="0"/>
          <c:showCatName val="0"/>
          <c:showSerName val="0"/>
          <c:showPercent val="0"/>
          <c:showBubbleSize val="0"/>
        </c:dLbls>
        <c:gapWidth val="150"/>
        <c:axId val="389051504"/>
        <c:axId val="38905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F2B-4C38-9594-71C21BF3E33B}"/>
            </c:ext>
          </c:extLst>
        </c:ser>
        <c:dLbls>
          <c:showLegendKey val="0"/>
          <c:showVal val="0"/>
          <c:showCatName val="0"/>
          <c:showSerName val="0"/>
          <c:showPercent val="0"/>
          <c:showBubbleSize val="0"/>
        </c:dLbls>
        <c:marker val="1"/>
        <c:smooth val="0"/>
        <c:axId val="389051504"/>
        <c:axId val="389051112"/>
      </c:lineChart>
      <c:dateAx>
        <c:axId val="389051504"/>
        <c:scaling>
          <c:orientation val="minMax"/>
        </c:scaling>
        <c:delete val="1"/>
        <c:axPos val="b"/>
        <c:numFmt formatCode="ge" sourceLinked="1"/>
        <c:majorTickMark val="none"/>
        <c:minorTickMark val="none"/>
        <c:tickLblPos val="none"/>
        <c:crossAx val="389051112"/>
        <c:crosses val="autoZero"/>
        <c:auto val="1"/>
        <c:lblOffset val="100"/>
        <c:baseTimeUnit val="years"/>
      </c:dateAx>
      <c:valAx>
        <c:axId val="38905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05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8.9</c:v>
                </c:pt>
                <c:pt idx="1">
                  <c:v>7.5</c:v>
                </c:pt>
                <c:pt idx="2">
                  <c:v>6.1</c:v>
                </c:pt>
                <c:pt idx="3">
                  <c:v>4.4000000000000004</c:v>
                </c:pt>
                <c:pt idx="4">
                  <c:v>3.3</c:v>
                </c:pt>
              </c:numCache>
            </c:numRef>
          </c:val>
          <c:extLst xmlns:c16r2="http://schemas.microsoft.com/office/drawing/2015/06/chart">
            <c:ext xmlns:c16="http://schemas.microsoft.com/office/drawing/2014/chart" uri="{C3380CC4-5D6E-409C-BE32-E72D297353CC}">
              <c16:uniqueId val="{00000000-08EC-4A32-AC45-FBEEAC4D6C87}"/>
            </c:ext>
          </c:extLst>
        </c:ser>
        <c:dLbls>
          <c:showLegendKey val="0"/>
          <c:showVal val="0"/>
          <c:showCatName val="0"/>
          <c:showSerName val="0"/>
          <c:showPercent val="0"/>
          <c:showBubbleSize val="0"/>
        </c:dLbls>
        <c:gapWidth val="150"/>
        <c:axId val="389056600"/>
        <c:axId val="38905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xmlns:c16r2="http://schemas.microsoft.com/office/drawing/2015/06/chart">
            <c:ext xmlns:c16="http://schemas.microsoft.com/office/drawing/2014/chart" uri="{C3380CC4-5D6E-409C-BE32-E72D297353CC}">
              <c16:uniqueId val="{00000001-08EC-4A32-AC45-FBEEAC4D6C87}"/>
            </c:ext>
          </c:extLst>
        </c:ser>
        <c:dLbls>
          <c:showLegendKey val="0"/>
          <c:showVal val="0"/>
          <c:showCatName val="0"/>
          <c:showSerName val="0"/>
          <c:showPercent val="0"/>
          <c:showBubbleSize val="0"/>
        </c:dLbls>
        <c:marker val="1"/>
        <c:smooth val="0"/>
        <c:axId val="389056600"/>
        <c:axId val="389055816"/>
      </c:lineChart>
      <c:dateAx>
        <c:axId val="389056600"/>
        <c:scaling>
          <c:orientation val="minMax"/>
        </c:scaling>
        <c:delete val="1"/>
        <c:axPos val="b"/>
        <c:numFmt formatCode="ge" sourceLinked="1"/>
        <c:majorTickMark val="none"/>
        <c:minorTickMark val="none"/>
        <c:tickLblPos val="none"/>
        <c:crossAx val="389055816"/>
        <c:crosses val="autoZero"/>
        <c:auto val="1"/>
        <c:lblOffset val="100"/>
        <c:baseTimeUnit val="years"/>
      </c:dateAx>
      <c:valAx>
        <c:axId val="38905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05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284</c:v>
                </c:pt>
                <c:pt idx="1">
                  <c:v>249</c:v>
                </c:pt>
                <c:pt idx="2">
                  <c:v>221</c:v>
                </c:pt>
                <c:pt idx="3">
                  <c:v>158</c:v>
                </c:pt>
                <c:pt idx="4">
                  <c:v>102</c:v>
                </c:pt>
              </c:numCache>
            </c:numRef>
          </c:val>
          <c:extLst xmlns:c16r2="http://schemas.microsoft.com/office/drawing/2015/06/chart">
            <c:ext xmlns:c16="http://schemas.microsoft.com/office/drawing/2014/chart" uri="{C3380CC4-5D6E-409C-BE32-E72D297353CC}">
              <c16:uniqueId val="{00000000-F196-4EEB-A62C-59CD1E8D8108}"/>
            </c:ext>
          </c:extLst>
        </c:ser>
        <c:dLbls>
          <c:showLegendKey val="0"/>
          <c:showVal val="0"/>
          <c:showCatName val="0"/>
          <c:showSerName val="0"/>
          <c:showPercent val="0"/>
          <c:showBubbleSize val="0"/>
        </c:dLbls>
        <c:gapWidth val="150"/>
        <c:axId val="389056992"/>
        <c:axId val="38905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xmlns:c16r2="http://schemas.microsoft.com/office/drawing/2015/06/chart">
            <c:ext xmlns:c16="http://schemas.microsoft.com/office/drawing/2014/chart" uri="{C3380CC4-5D6E-409C-BE32-E72D297353CC}">
              <c16:uniqueId val="{00000001-F196-4EEB-A62C-59CD1E8D8108}"/>
            </c:ext>
          </c:extLst>
        </c:ser>
        <c:dLbls>
          <c:showLegendKey val="0"/>
          <c:showVal val="0"/>
          <c:showCatName val="0"/>
          <c:showSerName val="0"/>
          <c:showPercent val="0"/>
          <c:showBubbleSize val="0"/>
        </c:dLbls>
        <c:marker val="1"/>
        <c:smooth val="0"/>
        <c:axId val="389056992"/>
        <c:axId val="389057776"/>
      </c:lineChart>
      <c:dateAx>
        <c:axId val="389056992"/>
        <c:scaling>
          <c:orientation val="minMax"/>
        </c:scaling>
        <c:delete val="1"/>
        <c:axPos val="b"/>
        <c:numFmt formatCode="ge" sourceLinked="1"/>
        <c:majorTickMark val="none"/>
        <c:minorTickMark val="none"/>
        <c:tickLblPos val="none"/>
        <c:crossAx val="389057776"/>
        <c:crosses val="autoZero"/>
        <c:auto val="1"/>
        <c:lblOffset val="100"/>
        <c:baseTimeUnit val="years"/>
      </c:dateAx>
      <c:valAx>
        <c:axId val="38905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0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102.2</c:v>
                </c:pt>
                <c:pt idx="1">
                  <c:v>97.8</c:v>
                </c:pt>
                <c:pt idx="2">
                  <c:v>88.9</c:v>
                </c:pt>
                <c:pt idx="3">
                  <c:v>93.3</c:v>
                </c:pt>
                <c:pt idx="4">
                  <c:v>97.8</c:v>
                </c:pt>
              </c:numCache>
            </c:numRef>
          </c:val>
          <c:extLst xmlns:c16r2="http://schemas.microsoft.com/office/drawing/2015/06/chart">
            <c:ext xmlns:c16="http://schemas.microsoft.com/office/drawing/2014/chart" uri="{C3380CC4-5D6E-409C-BE32-E72D297353CC}">
              <c16:uniqueId val="{00000000-CC69-4B15-BACA-652F6DC4169E}"/>
            </c:ext>
          </c:extLst>
        </c:ser>
        <c:dLbls>
          <c:showLegendKey val="0"/>
          <c:showVal val="0"/>
          <c:showCatName val="0"/>
          <c:showSerName val="0"/>
          <c:showPercent val="0"/>
          <c:showBubbleSize val="0"/>
        </c:dLbls>
        <c:gapWidth val="150"/>
        <c:axId val="389050720"/>
        <c:axId val="38905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xmlns:c16r2="http://schemas.microsoft.com/office/drawing/2015/06/chart">
            <c:ext xmlns:c16="http://schemas.microsoft.com/office/drawing/2014/chart" uri="{C3380CC4-5D6E-409C-BE32-E72D297353CC}">
              <c16:uniqueId val="{00000001-CC69-4B15-BACA-652F6DC4169E}"/>
            </c:ext>
          </c:extLst>
        </c:ser>
        <c:dLbls>
          <c:showLegendKey val="0"/>
          <c:showVal val="0"/>
          <c:showCatName val="0"/>
          <c:showSerName val="0"/>
          <c:showPercent val="0"/>
          <c:showBubbleSize val="0"/>
        </c:dLbls>
        <c:marker val="1"/>
        <c:smooth val="0"/>
        <c:axId val="389050720"/>
        <c:axId val="389051896"/>
      </c:lineChart>
      <c:dateAx>
        <c:axId val="389050720"/>
        <c:scaling>
          <c:orientation val="minMax"/>
        </c:scaling>
        <c:delete val="1"/>
        <c:axPos val="b"/>
        <c:numFmt formatCode="ge" sourceLinked="1"/>
        <c:majorTickMark val="none"/>
        <c:minorTickMark val="none"/>
        <c:tickLblPos val="none"/>
        <c:crossAx val="389051896"/>
        <c:crosses val="autoZero"/>
        <c:auto val="1"/>
        <c:lblOffset val="100"/>
        <c:baseTimeUnit val="years"/>
      </c:dateAx>
      <c:valAx>
        <c:axId val="389051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05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-11.3</c:v>
                </c:pt>
                <c:pt idx="1">
                  <c:v>-6</c:v>
                </c:pt>
                <c:pt idx="2">
                  <c:v>-16.7</c:v>
                </c:pt>
                <c:pt idx="3">
                  <c:v>-30.3</c:v>
                </c:pt>
                <c:pt idx="4">
                  <c:v>-11</c:v>
                </c:pt>
              </c:numCache>
            </c:numRef>
          </c:val>
          <c:extLst xmlns:c16r2="http://schemas.microsoft.com/office/drawing/2015/06/chart">
            <c:ext xmlns:c16="http://schemas.microsoft.com/office/drawing/2014/chart" uri="{C3380CC4-5D6E-409C-BE32-E72D297353CC}">
              <c16:uniqueId val="{00000000-1E4C-46DE-A112-4ACE7AFD13CB}"/>
            </c:ext>
          </c:extLst>
        </c:ser>
        <c:dLbls>
          <c:showLegendKey val="0"/>
          <c:showVal val="0"/>
          <c:showCatName val="0"/>
          <c:showSerName val="0"/>
          <c:showPercent val="0"/>
          <c:showBubbleSize val="0"/>
        </c:dLbls>
        <c:gapWidth val="150"/>
        <c:axId val="389052680"/>
        <c:axId val="38905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xmlns:c16r2="http://schemas.microsoft.com/office/drawing/2015/06/chart">
            <c:ext xmlns:c16="http://schemas.microsoft.com/office/drawing/2014/chart" uri="{C3380CC4-5D6E-409C-BE32-E72D297353CC}">
              <c16:uniqueId val="{00000001-1E4C-46DE-A112-4ACE7AFD13CB}"/>
            </c:ext>
          </c:extLst>
        </c:ser>
        <c:dLbls>
          <c:showLegendKey val="0"/>
          <c:showVal val="0"/>
          <c:showCatName val="0"/>
          <c:showSerName val="0"/>
          <c:showPercent val="0"/>
          <c:showBubbleSize val="0"/>
        </c:dLbls>
        <c:marker val="1"/>
        <c:smooth val="0"/>
        <c:axId val="389052680"/>
        <c:axId val="389057384"/>
      </c:lineChart>
      <c:dateAx>
        <c:axId val="389052680"/>
        <c:scaling>
          <c:orientation val="minMax"/>
        </c:scaling>
        <c:delete val="1"/>
        <c:axPos val="b"/>
        <c:numFmt formatCode="ge" sourceLinked="1"/>
        <c:majorTickMark val="none"/>
        <c:minorTickMark val="none"/>
        <c:tickLblPos val="none"/>
        <c:crossAx val="389057384"/>
        <c:crosses val="autoZero"/>
        <c:auto val="1"/>
        <c:lblOffset val="100"/>
        <c:baseTimeUnit val="years"/>
      </c:dateAx>
      <c:valAx>
        <c:axId val="389057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05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-963</c:v>
                </c:pt>
                <c:pt idx="1">
                  <c:v>-518</c:v>
                </c:pt>
                <c:pt idx="2">
                  <c:v>-1286</c:v>
                </c:pt>
                <c:pt idx="3">
                  <c:v>-2549</c:v>
                </c:pt>
                <c:pt idx="4">
                  <c:v>-1863</c:v>
                </c:pt>
              </c:numCache>
            </c:numRef>
          </c:val>
          <c:extLst xmlns:c16r2="http://schemas.microsoft.com/office/drawing/2015/06/chart">
            <c:ext xmlns:c16="http://schemas.microsoft.com/office/drawing/2014/chart" uri="{C3380CC4-5D6E-409C-BE32-E72D297353CC}">
              <c16:uniqueId val="{00000000-A4E3-4638-96E5-2E21E27651C8}"/>
            </c:ext>
          </c:extLst>
        </c:ser>
        <c:dLbls>
          <c:showLegendKey val="0"/>
          <c:showVal val="0"/>
          <c:showCatName val="0"/>
          <c:showSerName val="0"/>
          <c:showPercent val="0"/>
          <c:showBubbleSize val="0"/>
        </c:dLbls>
        <c:gapWidth val="150"/>
        <c:axId val="389053464"/>
        <c:axId val="3890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xmlns:c16r2="http://schemas.microsoft.com/office/drawing/2015/06/chart">
            <c:ext xmlns:c16="http://schemas.microsoft.com/office/drawing/2014/chart" uri="{C3380CC4-5D6E-409C-BE32-E72D297353CC}">
              <c16:uniqueId val="{00000001-A4E3-4638-96E5-2E21E27651C8}"/>
            </c:ext>
          </c:extLst>
        </c:ser>
        <c:dLbls>
          <c:showLegendKey val="0"/>
          <c:showVal val="0"/>
          <c:showCatName val="0"/>
          <c:showSerName val="0"/>
          <c:showPercent val="0"/>
          <c:showBubbleSize val="0"/>
        </c:dLbls>
        <c:marker val="1"/>
        <c:smooth val="0"/>
        <c:axId val="389053464"/>
        <c:axId val="389053856"/>
      </c:lineChart>
      <c:dateAx>
        <c:axId val="389053464"/>
        <c:scaling>
          <c:orientation val="minMax"/>
        </c:scaling>
        <c:delete val="1"/>
        <c:axPos val="b"/>
        <c:numFmt formatCode="ge" sourceLinked="1"/>
        <c:majorTickMark val="none"/>
        <c:minorTickMark val="none"/>
        <c:tickLblPos val="none"/>
        <c:crossAx val="389053856"/>
        <c:crosses val="autoZero"/>
        <c:auto val="1"/>
        <c:lblOffset val="100"/>
        <c:baseTimeUnit val="years"/>
      </c:dateAx>
      <c:valAx>
        <c:axId val="38905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05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愛知県豊明市　前後駅南地下駐車場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Ａ２Ｂ１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駅</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1620</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131</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17</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45</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200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5" t="s">
        <v>24</v>
      </c>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7"/>
      <c r="IG14" s="7"/>
      <c r="IH14" s="7"/>
      <c r="II14" s="7"/>
      <c r="IJ14" s="8"/>
      <c r="IK14" s="7"/>
      <c r="IL14" s="7"/>
      <c r="IM14" s="7"/>
      <c r="IN14" s="7"/>
      <c r="IO14" s="7"/>
      <c r="IP14" s="115" t="s">
        <v>25</v>
      </c>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20"/>
      <c r="IG15" s="20"/>
      <c r="IH15" s="20"/>
      <c r="II15" s="20"/>
      <c r="IJ15" s="21"/>
      <c r="IK15" s="20"/>
      <c r="IL15" s="20"/>
      <c r="IM15" s="20"/>
      <c r="IN15" s="20"/>
      <c r="IO15" s="20"/>
      <c r="IP15" s="116"/>
      <c r="IQ15" s="116"/>
      <c r="IR15" s="116"/>
      <c r="IS15" s="116"/>
      <c r="IT15" s="116"/>
      <c r="IU15" s="116"/>
      <c r="IV15" s="116"/>
      <c r="IW15" s="116"/>
      <c r="IX15" s="116"/>
      <c r="IY15" s="116"/>
      <c r="IZ15" s="116"/>
      <c r="JA15" s="116"/>
      <c r="JB15" s="116"/>
      <c r="JC15" s="116"/>
      <c r="JD15" s="116"/>
      <c r="JE15" s="116"/>
      <c r="JF15" s="116"/>
      <c r="JG15" s="116"/>
      <c r="JH15" s="116"/>
      <c r="JI15" s="116"/>
      <c r="JJ15" s="116"/>
      <c r="JK15" s="116"/>
      <c r="JL15" s="116"/>
      <c r="JM15" s="116"/>
      <c r="JN15" s="116"/>
      <c r="JO15" s="116"/>
      <c r="JP15" s="116"/>
      <c r="JQ15" s="116"/>
      <c r="JR15" s="116"/>
      <c r="JS15" s="116"/>
      <c r="JT15" s="116"/>
      <c r="JU15" s="116"/>
      <c r="JV15" s="116"/>
      <c r="JW15" s="116"/>
      <c r="JX15" s="116"/>
      <c r="JY15" s="116"/>
      <c r="JZ15" s="116"/>
      <c r="KA15" s="116"/>
      <c r="KB15" s="116"/>
      <c r="KC15" s="116"/>
      <c r="KD15" s="116"/>
      <c r="KE15" s="116"/>
      <c r="KF15" s="116"/>
      <c r="KG15" s="116"/>
      <c r="KH15" s="116"/>
      <c r="KI15" s="116"/>
      <c r="KJ15" s="116"/>
      <c r="KK15" s="116"/>
      <c r="KL15" s="116"/>
      <c r="KM15" s="116"/>
      <c r="KN15" s="116"/>
      <c r="KO15" s="116"/>
      <c r="KP15" s="116"/>
      <c r="KQ15" s="116"/>
      <c r="KR15" s="116"/>
      <c r="KS15" s="116"/>
      <c r="KT15" s="116"/>
      <c r="KU15" s="116"/>
      <c r="KV15" s="116"/>
      <c r="KW15" s="116"/>
      <c r="KX15" s="116"/>
      <c r="KY15" s="116"/>
      <c r="KZ15" s="116"/>
      <c r="LA15" s="116"/>
      <c r="LB15" s="116"/>
      <c r="LC15" s="116"/>
      <c r="LD15" s="116"/>
      <c r="LE15" s="116"/>
      <c r="LF15" s="116"/>
      <c r="LG15" s="116"/>
      <c r="LH15" s="116"/>
      <c r="LI15" s="116"/>
      <c r="LJ15" s="116"/>
      <c r="LK15" s="116"/>
      <c r="LL15" s="116"/>
      <c r="LM15" s="116"/>
      <c r="LN15" s="116"/>
      <c r="LO15" s="116"/>
      <c r="LP15" s="116"/>
      <c r="LQ15" s="116"/>
      <c r="LR15" s="116"/>
      <c r="LS15" s="116"/>
      <c r="LT15" s="116"/>
      <c r="LU15" s="116"/>
      <c r="LV15" s="116"/>
      <c r="LW15" s="116"/>
      <c r="LX15" s="116"/>
      <c r="LY15" s="116"/>
      <c r="LZ15" s="116"/>
      <c r="MA15" s="116"/>
      <c r="MB15" s="116"/>
      <c r="MC15" s="116"/>
      <c r="MD15" s="116"/>
      <c r="ME15" s="116"/>
      <c r="MF15" s="116"/>
      <c r="MG15" s="116"/>
      <c r="MH15" s="116"/>
      <c r="MI15" s="116"/>
      <c r="MJ15" s="116"/>
      <c r="MK15" s="116"/>
      <c r="ML15" s="116"/>
      <c r="MM15" s="116"/>
      <c r="MN15" s="116"/>
      <c r="MO15" s="116"/>
      <c r="MP15" s="116"/>
      <c r="MQ15" s="116"/>
      <c r="MR15" s="116"/>
      <c r="MS15" s="116"/>
      <c r="MT15" s="116"/>
      <c r="MU15" s="116"/>
      <c r="MV15" s="116"/>
      <c r="MW15" s="20"/>
      <c r="MX15" s="20"/>
      <c r="MY15" s="20"/>
      <c r="MZ15" s="20"/>
      <c r="NA15" s="20"/>
      <c r="NB15" s="21"/>
      <c r="NC15" s="2"/>
      <c r="ND15" s="112" t="s">
        <v>144</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25</v>
      </c>
      <c r="V31" s="110"/>
      <c r="W31" s="110"/>
      <c r="X31" s="110"/>
      <c r="Y31" s="110"/>
      <c r="Z31" s="110"/>
      <c r="AA31" s="110"/>
      <c r="AB31" s="110"/>
      <c r="AC31" s="110"/>
      <c r="AD31" s="110"/>
      <c r="AE31" s="110"/>
      <c r="AF31" s="110"/>
      <c r="AG31" s="110"/>
      <c r="AH31" s="110"/>
      <c r="AI31" s="110"/>
      <c r="AJ31" s="110"/>
      <c r="AK31" s="110"/>
      <c r="AL31" s="110"/>
      <c r="AM31" s="110"/>
      <c r="AN31" s="110">
        <f>データ!Z7</f>
        <v>23.9</v>
      </c>
      <c r="AO31" s="110"/>
      <c r="AP31" s="110"/>
      <c r="AQ31" s="110"/>
      <c r="AR31" s="110"/>
      <c r="AS31" s="110"/>
      <c r="AT31" s="110"/>
      <c r="AU31" s="110"/>
      <c r="AV31" s="110"/>
      <c r="AW31" s="110"/>
      <c r="AX31" s="110"/>
      <c r="AY31" s="110"/>
      <c r="AZ31" s="110"/>
      <c r="BA31" s="110"/>
      <c r="BB31" s="110"/>
      <c r="BC31" s="110"/>
      <c r="BD31" s="110"/>
      <c r="BE31" s="110"/>
      <c r="BF31" s="110"/>
      <c r="BG31" s="110">
        <f>データ!AA7</f>
        <v>20.7</v>
      </c>
      <c r="BH31" s="110"/>
      <c r="BI31" s="110"/>
      <c r="BJ31" s="110"/>
      <c r="BK31" s="110"/>
      <c r="BL31" s="110"/>
      <c r="BM31" s="110"/>
      <c r="BN31" s="110"/>
      <c r="BO31" s="110"/>
      <c r="BP31" s="110"/>
      <c r="BQ31" s="110"/>
      <c r="BR31" s="110"/>
      <c r="BS31" s="110"/>
      <c r="BT31" s="110"/>
      <c r="BU31" s="110"/>
      <c r="BV31" s="110"/>
      <c r="BW31" s="110"/>
      <c r="BX31" s="110"/>
      <c r="BY31" s="110"/>
      <c r="BZ31" s="110">
        <f>データ!AB7</f>
        <v>19.8</v>
      </c>
      <c r="CA31" s="110"/>
      <c r="CB31" s="110"/>
      <c r="CC31" s="110"/>
      <c r="CD31" s="110"/>
      <c r="CE31" s="110"/>
      <c r="CF31" s="110"/>
      <c r="CG31" s="110"/>
      <c r="CH31" s="110"/>
      <c r="CI31" s="110"/>
      <c r="CJ31" s="110"/>
      <c r="CK31" s="110"/>
      <c r="CL31" s="110"/>
      <c r="CM31" s="110"/>
      <c r="CN31" s="110"/>
      <c r="CO31" s="110"/>
      <c r="CP31" s="110"/>
      <c r="CQ31" s="110"/>
      <c r="CR31" s="110"/>
      <c r="CS31" s="110">
        <f>データ!AC7</f>
        <v>21.3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8.9</v>
      </c>
      <c r="EM31" s="110"/>
      <c r="EN31" s="110"/>
      <c r="EO31" s="110"/>
      <c r="EP31" s="110"/>
      <c r="EQ31" s="110"/>
      <c r="ER31" s="110"/>
      <c r="ES31" s="110"/>
      <c r="ET31" s="110"/>
      <c r="EU31" s="110"/>
      <c r="EV31" s="110"/>
      <c r="EW31" s="110"/>
      <c r="EX31" s="110"/>
      <c r="EY31" s="110"/>
      <c r="EZ31" s="110"/>
      <c r="FA31" s="110"/>
      <c r="FB31" s="110"/>
      <c r="FC31" s="110"/>
      <c r="FD31" s="110"/>
      <c r="FE31" s="110">
        <f>データ!AK7</f>
        <v>7.5</v>
      </c>
      <c r="FF31" s="110"/>
      <c r="FG31" s="110"/>
      <c r="FH31" s="110"/>
      <c r="FI31" s="110"/>
      <c r="FJ31" s="110"/>
      <c r="FK31" s="110"/>
      <c r="FL31" s="110"/>
      <c r="FM31" s="110"/>
      <c r="FN31" s="110"/>
      <c r="FO31" s="110"/>
      <c r="FP31" s="110"/>
      <c r="FQ31" s="110"/>
      <c r="FR31" s="110"/>
      <c r="FS31" s="110"/>
      <c r="FT31" s="110"/>
      <c r="FU31" s="110"/>
      <c r="FV31" s="110"/>
      <c r="FW31" s="110"/>
      <c r="FX31" s="110">
        <f>データ!AL7</f>
        <v>6.1</v>
      </c>
      <c r="FY31" s="110"/>
      <c r="FZ31" s="110"/>
      <c r="GA31" s="110"/>
      <c r="GB31" s="110"/>
      <c r="GC31" s="110"/>
      <c r="GD31" s="110"/>
      <c r="GE31" s="110"/>
      <c r="GF31" s="110"/>
      <c r="GG31" s="110"/>
      <c r="GH31" s="110"/>
      <c r="GI31" s="110"/>
      <c r="GJ31" s="110"/>
      <c r="GK31" s="110"/>
      <c r="GL31" s="110"/>
      <c r="GM31" s="110"/>
      <c r="GN31" s="110"/>
      <c r="GO31" s="110"/>
      <c r="GP31" s="110"/>
      <c r="GQ31" s="110">
        <f>データ!AM7</f>
        <v>4.4000000000000004</v>
      </c>
      <c r="GR31" s="110"/>
      <c r="GS31" s="110"/>
      <c r="GT31" s="110"/>
      <c r="GU31" s="110"/>
      <c r="GV31" s="110"/>
      <c r="GW31" s="110"/>
      <c r="GX31" s="110"/>
      <c r="GY31" s="110"/>
      <c r="GZ31" s="110"/>
      <c r="HA31" s="110"/>
      <c r="HB31" s="110"/>
      <c r="HC31" s="110"/>
      <c r="HD31" s="110"/>
      <c r="HE31" s="110"/>
      <c r="HF31" s="110"/>
      <c r="HG31" s="110"/>
      <c r="HH31" s="110"/>
      <c r="HI31" s="110"/>
      <c r="HJ31" s="110">
        <f>データ!AN7</f>
        <v>3.3</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102.2</v>
      </c>
      <c r="JD31" s="81"/>
      <c r="JE31" s="81"/>
      <c r="JF31" s="81"/>
      <c r="JG31" s="81"/>
      <c r="JH31" s="81"/>
      <c r="JI31" s="81"/>
      <c r="JJ31" s="81"/>
      <c r="JK31" s="81"/>
      <c r="JL31" s="81"/>
      <c r="JM31" s="81"/>
      <c r="JN31" s="81"/>
      <c r="JO31" s="81"/>
      <c r="JP31" s="81"/>
      <c r="JQ31" s="81"/>
      <c r="JR31" s="81"/>
      <c r="JS31" s="81"/>
      <c r="JT31" s="81"/>
      <c r="JU31" s="82"/>
      <c r="JV31" s="80">
        <f>データ!DL7</f>
        <v>97.8</v>
      </c>
      <c r="JW31" s="81"/>
      <c r="JX31" s="81"/>
      <c r="JY31" s="81"/>
      <c r="JZ31" s="81"/>
      <c r="KA31" s="81"/>
      <c r="KB31" s="81"/>
      <c r="KC31" s="81"/>
      <c r="KD31" s="81"/>
      <c r="KE31" s="81"/>
      <c r="KF31" s="81"/>
      <c r="KG31" s="81"/>
      <c r="KH31" s="81"/>
      <c r="KI31" s="81"/>
      <c r="KJ31" s="81"/>
      <c r="KK31" s="81"/>
      <c r="KL31" s="81"/>
      <c r="KM31" s="81"/>
      <c r="KN31" s="82"/>
      <c r="KO31" s="80">
        <f>データ!DM7</f>
        <v>88.9</v>
      </c>
      <c r="KP31" s="81"/>
      <c r="KQ31" s="81"/>
      <c r="KR31" s="81"/>
      <c r="KS31" s="81"/>
      <c r="KT31" s="81"/>
      <c r="KU31" s="81"/>
      <c r="KV31" s="81"/>
      <c r="KW31" s="81"/>
      <c r="KX31" s="81"/>
      <c r="KY31" s="81"/>
      <c r="KZ31" s="81"/>
      <c r="LA31" s="81"/>
      <c r="LB31" s="81"/>
      <c r="LC31" s="81"/>
      <c r="LD31" s="81"/>
      <c r="LE31" s="81"/>
      <c r="LF31" s="81"/>
      <c r="LG31" s="82"/>
      <c r="LH31" s="80">
        <f>データ!DN7</f>
        <v>93.3</v>
      </c>
      <c r="LI31" s="81"/>
      <c r="LJ31" s="81"/>
      <c r="LK31" s="81"/>
      <c r="LL31" s="81"/>
      <c r="LM31" s="81"/>
      <c r="LN31" s="81"/>
      <c r="LO31" s="81"/>
      <c r="LP31" s="81"/>
      <c r="LQ31" s="81"/>
      <c r="LR31" s="81"/>
      <c r="LS31" s="81"/>
      <c r="LT31" s="81"/>
      <c r="LU31" s="81"/>
      <c r="LV31" s="81"/>
      <c r="LW31" s="81"/>
      <c r="LX31" s="81"/>
      <c r="LY31" s="81"/>
      <c r="LZ31" s="82"/>
      <c r="MA31" s="80">
        <f>データ!DO7</f>
        <v>97.8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141</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284</v>
      </c>
      <c r="V52" s="106"/>
      <c r="W52" s="106"/>
      <c r="X52" s="106"/>
      <c r="Y52" s="106"/>
      <c r="Z52" s="106"/>
      <c r="AA52" s="106"/>
      <c r="AB52" s="106"/>
      <c r="AC52" s="106"/>
      <c r="AD52" s="106"/>
      <c r="AE52" s="106"/>
      <c r="AF52" s="106"/>
      <c r="AG52" s="106"/>
      <c r="AH52" s="106"/>
      <c r="AI52" s="106"/>
      <c r="AJ52" s="106"/>
      <c r="AK52" s="106"/>
      <c r="AL52" s="106"/>
      <c r="AM52" s="106"/>
      <c r="AN52" s="106">
        <f>データ!AV7</f>
        <v>249</v>
      </c>
      <c r="AO52" s="106"/>
      <c r="AP52" s="106"/>
      <c r="AQ52" s="106"/>
      <c r="AR52" s="106"/>
      <c r="AS52" s="106"/>
      <c r="AT52" s="106"/>
      <c r="AU52" s="106"/>
      <c r="AV52" s="106"/>
      <c r="AW52" s="106"/>
      <c r="AX52" s="106"/>
      <c r="AY52" s="106"/>
      <c r="AZ52" s="106"/>
      <c r="BA52" s="106"/>
      <c r="BB52" s="106"/>
      <c r="BC52" s="106"/>
      <c r="BD52" s="106"/>
      <c r="BE52" s="106"/>
      <c r="BF52" s="106"/>
      <c r="BG52" s="106">
        <f>データ!AW7</f>
        <v>221</v>
      </c>
      <c r="BH52" s="106"/>
      <c r="BI52" s="106"/>
      <c r="BJ52" s="106"/>
      <c r="BK52" s="106"/>
      <c r="BL52" s="106"/>
      <c r="BM52" s="106"/>
      <c r="BN52" s="106"/>
      <c r="BO52" s="106"/>
      <c r="BP52" s="106"/>
      <c r="BQ52" s="106"/>
      <c r="BR52" s="106"/>
      <c r="BS52" s="106"/>
      <c r="BT52" s="106"/>
      <c r="BU52" s="106"/>
      <c r="BV52" s="106"/>
      <c r="BW52" s="106"/>
      <c r="BX52" s="106"/>
      <c r="BY52" s="106"/>
      <c r="BZ52" s="106">
        <f>データ!AX7</f>
        <v>158</v>
      </c>
      <c r="CA52" s="106"/>
      <c r="CB52" s="106"/>
      <c r="CC52" s="106"/>
      <c r="CD52" s="106"/>
      <c r="CE52" s="106"/>
      <c r="CF52" s="106"/>
      <c r="CG52" s="106"/>
      <c r="CH52" s="106"/>
      <c r="CI52" s="106"/>
      <c r="CJ52" s="106"/>
      <c r="CK52" s="106"/>
      <c r="CL52" s="106"/>
      <c r="CM52" s="106"/>
      <c r="CN52" s="106"/>
      <c r="CO52" s="106"/>
      <c r="CP52" s="106"/>
      <c r="CQ52" s="106"/>
      <c r="CR52" s="106"/>
      <c r="CS52" s="106">
        <f>データ!AY7</f>
        <v>102</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-11.3</v>
      </c>
      <c r="EM52" s="110"/>
      <c r="EN52" s="110"/>
      <c r="EO52" s="110"/>
      <c r="EP52" s="110"/>
      <c r="EQ52" s="110"/>
      <c r="ER52" s="110"/>
      <c r="ES52" s="110"/>
      <c r="ET52" s="110"/>
      <c r="EU52" s="110"/>
      <c r="EV52" s="110"/>
      <c r="EW52" s="110"/>
      <c r="EX52" s="110"/>
      <c r="EY52" s="110"/>
      <c r="EZ52" s="110"/>
      <c r="FA52" s="110"/>
      <c r="FB52" s="110"/>
      <c r="FC52" s="110"/>
      <c r="FD52" s="110"/>
      <c r="FE52" s="110">
        <f>データ!BG7</f>
        <v>-6</v>
      </c>
      <c r="FF52" s="110"/>
      <c r="FG52" s="110"/>
      <c r="FH52" s="110"/>
      <c r="FI52" s="110"/>
      <c r="FJ52" s="110"/>
      <c r="FK52" s="110"/>
      <c r="FL52" s="110"/>
      <c r="FM52" s="110"/>
      <c r="FN52" s="110"/>
      <c r="FO52" s="110"/>
      <c r="FP52" s="110"/>
      <c r="FQ52" s="110"/>
      <c r="FR52" s="110"/>
      <c r="FS52" s="110"/>
      <c r="FT52" s="110"/>
      <c r="FU52" s="110"/>
      <c r="FV52" s="110"/>
      <c r="FW52" s="110"/>
      <c r="FX52" s="110">
        <f>データ!BH7</f>
        <v>-16.7</v>
      </c>
      <c r="FY52" s="110"/>
      <c r="FZ52" s="110"/>
      <c r="GA52" s="110"/>
      <c r="GB52" s="110"/>
      <c r="GC52" s="110"/>
      <c r="GD52" s="110"/>
      <c r="GE52" s="110"/>
      <c r="GF52" s="110"/>
      <c r="GG52" s="110"/>
      <c r="GH52" s="110"/>
      <c r="GI52" s="110"/>
      <c r="GJ52" s="110"/>
      <c r="GK52" s="110"/>
      <c r="GL52" s="110"/>
      <c r="GM52" s="110"/>
      <c r="GN52" s="110"/>
      <c r="GO52" s="110"/>
      <c r="GP52" s="110"/>
      <c r="GQ52" s="110">
        <f>データ!BI7</f>
        <v>-30.3</v>
      </c>
      <c r="GR52" s="110"/>
      <c r="GS52" s="110"/>
      <c r="GT52" s="110"/>
      <c r="GU52" s="110"/>
      <c r="GV52" s="110"/>
      <c r="GW52" s="110"/>
      <c r="GX52" s="110"/>
      <c r="GY52" s="110"/>
      <c r="GZ52" s="110"/>
      <c r="HA52" s="110"/>
      <c r="HB52" s="110"/>
      <c r="HC52" s="110"/>
      <c r="HD52" s="110"/>
      <c r="HE52" s="110"/>
      <c r="HF52" s="110"/>
      <c r="HG52" s="110"/>
      <c r="HH52" s="110"/>
      <c r="HI52" s="110"/>
      <c r="HJ52" s="110">
        <f>データ!BJ7</f>
        <v>-11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-963</v>
      </c>
      <c r="JD52" s="106"/>
      <c r="JE52" s="106"/>
      <c r="JF52" s="106"/>
      <c r="JG52" s="106"/>
      <c r="JH52" s="106"/>
      <c r="JI52" s="106"/>
      <c r="JJ52" s="106"/>
      <c r="JK52" s="106"/>
      <c r="JL52" s="106"/>
      <c r="JM52" s="106"/>
      <c r="JN52" s="106"/>
      <c r="JO52" s="106"/>
      <c r="JP52" s="106"/>
      <c r="JQ52" s="106"/>
      <c r="JR52" s="106"/>
      <c r="JS52" s="106"/>
      <c r="JT52" s="106"/>
      <c r="JU52" s="106"/>
      <c r="JV52" s="106">
        <f>データ!BR7</f>
        <v>-518</v>
      </c>
      <c r="JW52" s="106"/>
      <c r="JX52" s="106"/>
      <c r="JY52" s="106"/>
      <c r="JZ52" s="106"/>
      <c r="KA52" s="106"/>
      <c r="KB52" s="106"/>
      <c r="KC52" s="106"/>
      <c r="KD52" s="106"/>
      <c r="KE52" s="106"/>
      <c r="KF52" s="106"/>
      <c r="KG52" s="106"/>
      <c r="KH52" s="106"/>
      <c r="KI52" s="106"/>
      <c r="KJ52" s="106"/>
      <c r="KK52" s="106"/>
      <c r="KL52" s="106"/>
      <c r="KM52" s="106"/>
      <c r="KN52" s="106"/>
      <c r="KO52" s="106">
        <f>データ!BS7</f>
        <v>-1286</v>
      </c>
      <c r="KP52" s="106"/>
      <c r="KQ52" s="106"/>
      <c r="KR52" s="106"/>
      <c r="KS52" s="106"/>
      <c r="KT52" s="106"/>
      <c r="KU52" s="106"/>
      <c r="KV52" s="106"/>
      <c r="KW52" s="106"/>
      <c r="KX52" s="106"/>
      <c r="KY52" s="106"/>
      <c r="KZ52" s="106"/>
      <c r="LA52" s="106"/>
      <c r="LB52" s="106"/>
      <c r="LC52" s="106"/>
      <c r="LD52" s="106"/>
      <c r="LE52" s="106"/>
      <c r="LF52" s="106"/>
      <c r="LG52" s="106"/>
      <c r="LH52" s="106">
        <f>データ!BT7</f>
        <v>-2549</v>
      </c>
      <c r="LI52" s="106"/>
      <c r="LJ52" s="106"/>
      <c r="LK52" s="106"/>
      <c r="LL52" s="106"/>
      <c r="LM52" s="106"/>
      <c r="LN52" s="106"/>
      <c r="LO52" s="106"/>
      <c r="LP52" s="106"/>
      <c r="LQ52" s="106"/>
      <c r="LR52" s="106"/>
      <c r="LS52" s="106"/>
      <c r="LT52" s="106"/>
      <c r="LU52" s="106"/>
      <c r="LV52" s="106"/>
      <c r="LW52" s="106"/>
      <c r="LX52" s="106"/>
      <c r="LY52" s="106"/>
      <c r="LZ52" s="106"/>
      <c r="MA52" s="106">
        <f>データ!BU7</f>
        <v>-1863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5" t="s">
        <v>31</v>
      </c>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c r="EN60" s="115"/>
      <c r="EO60" s="115"/>
      <c r="EP60" s="115"/>
      <c r="EQ60" s="115"/>
      <c r="ER60" s="115"/>
      <c r="ES60" s="115"/>
      <c r="ET60" s="115"/>
      <c r="EU60" s="115"/>
      <c r="EV60" s="115"/>
      <c r="EW60" s="115"/>
      <c r="EX60" s="115"/>
      <c r="EY60" s="115"/>
      <c r="EZ60" s="115"/>
      <c r="FA60" s="115"/>
      <c r="FB60" s="115"/>
      <c r="FC60" s="115"/>
      <c r="FD60" s="115"/>
      <c r="FE60" s="115"/>
      <c r="FF60" s="115"/>
      <c r="FG60" s="115"/>
      <c r="FH60" s="115"/>
      <c r="FI60" s="115"/>
      <c r="FJ60" s="115"/>
      <c r="FK60" s="115"/>
      <c r="FL60" s="115"/>
      <c r="FM60" s="115"/>
      <c r="FN60" s="115"/>
      <c r="FO60" s="115"/>
      <c r="FP60" s="115"/>
      <c r="FQ60" s="115"/>
      <c r="FR60" s="115"/>
      <c r="FS60" s="115"/>
      <c r="FT60" s="115"/>
      <c r="FU60" s="115"/>
      <c r="FV60" s="115"/>
      <c r="FW60" s="115"/>
      <c r="FX60" s="115"/>
      <c r="FY60" s="115"/>
      <c r="FZ60" s="115"/>
      <c r="GA60" s="115"/>
      <c r="GB60" s="115"/>
      <c r="GC60" s="115"/>
      <c r="GD60" s="115"/>
      <c r="GE60" s="115"/>
      <c r="GF60" s="115"/>
      <c r="GG60" s="115"/>
      <c r="GH60" s="115"/>
      <c r="GI60" s="115"/>
      <c r="GJ60" s="115"/>
      <c r="GK60" s="115"/>
      <c r="GL60" s="115"/>
      <c r="GM60" s="115"/>
      <c r="GN60" s="115"/>
      <c r="GO60" s="115"/>
      <c r="GP60" s="115"/>
      <c r="GQ60" s="115"/>
      <c r="GR60" s="115"/>
      <c r="GS60" s="115"/>
      <c r="GT60" s="115"/>
      <c r="GU60" s="115"/>
      <c r="GV60" s="115"/>
      <c r="GW60" s="115"/>
      <c r="GX60" s="115"/>
      <c r="GY60" s="115"/>
      <c r="GZ60" s="115"/>
      <c r="HA60" s="115"/>
      <c r="HB60" s="115"/>
      <c r="HC60" s="115"/>
      <c r="HD60" s="115"/>
      <c r="HE60" s="115"/>
      <c r="HF60" s="115"/>
      <c r="HG60" s="115"/>
      <c r="HH60" s="115"/>
      <c r="HI60" s="115"/>
      <c r="HJ60" s="115"/>
      <c r="HK60" s="115"/>
      <c r="HL60" s="115"/>
      <c r="HM60" s="115"/>
      <c r="HN60" s="115"/>
      <c r="HO60" s="115"/>
      <c r="HP60" s="115"/>
      <c r="HQ60" s="115"/>
      <c r="HR60" s="115"/>
      <c r="HS60" s="115"/>
      <c r="HT60" s="115"/>
      <c r="HU60" s="115"/>
      <c r="HV60" s="115"/>
      <c r="HW60" s="115"/>
      <c r="HX60" s="115"/>
      <c r="HY60" s="115"/>
      <c r="HZ60" s="115"/>
      <c r="IA60" s="115"/>
      <c r="IB60" s="115"/>
      <c r="IC60" s="115"/>
      <c r="ID60" s="115"/>
      <c r="IE60" s="115"/>
      <c r="IF60" s="115"/>
      <c r="IG60" s="115"/>
      <c r="IH60" s="115"/>
      <c r="II60" s="115"/>
      <c r="IJ60" s="115"/>
      <c r="IK60" s="115"/>
      <c r="IL60" s="115"/>
      <c r="IM60" s="115"/>
      <c r="IN60" s="115"/>
      <c r="IO60" s="115"/>
      <c r="IP60" s="115"/>
      <c r="IQ60" s="115"/>
      <c r="IR60" s="115"/>
      <c r="IS60" s="115"/>
      <c r="IT60" s="115"/>
      <c r="IU60" s="115"/>
      <c r="IV60" s="115"/>
      <c r="IW60" s="115"/>
      <c r="IX60" s="115"/>
      <c r="IY60" s="115"/>
      <c r="IZ60" s="115"/>
      <c r="JA60" s="115"/>
      <c r="JB60" s="115"/>
      <c r="JC60" s="115"/>
      <c r="JD60" s="115"/>
      <c r="JE60" s="115"/>
      <c r="JF60" s="115"/>
      <c r="JG60" s="115"/>
      <c r="JH60" s="115"/>
      <c r="JI60" s="115"/>
      <c r="JJ60" s="115"/>
      <c r="JK60" s="115"/>
      <c r="JL60" s="115"/>
      <c r="JM60" s="115"/>
      <c r="JN60" s="115"/>
      <c r="JO60" s="115"/>
      <c r="JP60" s="115"/>
      <c r="JQ60" s="115"/>
      <c r="JR60" s="115"/>
      <c r="JS60" s="115"/>
      <c r="JT60" s="115"/>
      <c r="JU60" s="115"/>
      <c r="JV60" s="115"/>
      <c r="JW60" s="115"/>
      <c r="JX60" s="115"/>
      <c r="JY60" s="115"/>
      <c r="JZ60" s="115"/>
      <c r="KA60" s="115"/>
      <c r="KB60" s="115"/>
      <c r="KC60" s="115"/>
      <c r="KD60" s="115"/>
      <c r="KE60" s="115"/>
      <c r="KF60" s="115"/>
      <c r="KG60" s="115"/>
      <c r="KH60" s="115"/>
      <c r="KI60" s="115"/>
      <c r="KJ60" s="115"/>
      <c r="KK60" s="115"/>
      <c r="KL60" s="115"/>
      <c r="KM60" s="115"/>
      <c r="KN60" s="115"/>
      <c r="KO60" s="115"/>
      <c r="KP60" s="115"/>
      <c r="KQ60" s="115"/>
      <c r="KR60" s="115"/>
      <c r="KS60" s="115"/>
      <c r="KT60" s="115"/>
      <c r="KU60" s="115"/>
      <c r="KV60" s="115"/>
      <c r="KW60" s="115"/>
      <c r="KX60" s="115"/>
      <c r="KY60" s="115"/>
      <c r="KZ60" s="115"/>
      <c r="LA60" s="115"/>
      <c r="LB60" s="115"/>
      <c r="LC60" s="115"/>
      <c r="LD60" s="115"/>
      <c r="LE60" s="115"/>
      <c r="LF60" s="115"/>
      <c r="LG60" s="115"/>
      <c r="LH60" s="115"/>
      <c r="LI60" s="115"/>
      <c r="LJ60" s="115"/>
      <c r="LK60" s="115"/>
      <c r="LL60" s="115"/>
      <c r="LM60" s="115"/>
      <c r="LN60" s="115"/>
      <c r="LO60" s="115"/>
      <c r="LP60" s="115"/>
      <c r="LQ60" s="115"/>
      <c r="LR60" s="115"/>
      <c r="LS60" s="115"/>
      <c r="LT60" s="115"/>
      <c r="LU60" s="115"/>
      <c r="LV60" s="115"/>
      <c r="LW60" s="115"/>
      <c r="LX60" s="115"/>
      <c r="LY60" s="115"/>
      <c r="LZ60" s="115"/>
      <c r="MA60" s="115"/>
      <c r="MB60" s="115"/>
      <c r="MC60" s="115"/>
      <c r="MD60" s="115"/>
      <c r="ME60" s="115"/>
      <c r="MF60" s="115"/>
      <c r="MG60" s="115"/>
      <c r="MH60" s="115"/>
      <c r="MI60" s="115"/>
      <c r="MJ60" s="115"/>
      <c r="MK60" s="115"/>
      <c r="ML60" s="115"/>
      <c r="MM60" s="115"/>
      <c r="MN60" s="115"/>
      <c r="MO60" s="115"/>
      <c r="MP60" s="115"/>
      <c r="MQ60" s="115"/>
      <c r="MR60" s="115"/>
      <c r="MS60" s="115"/>
      <c r="MT60" s="115"/>
      <c r="MU60" s="115"/>
      <c r="MV60" s="115"/>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c r="IQ61" s="116"/>
      <c r="IR61" s="116"/>
      <c r="IS61" s="116"/>
      <c r="IT61" s="116"/>
      <c r="IU61" s="116"/>
      <c r="IV61" s="116"/>
      <c r="IW61" s="116"/>
      <c r="IX61" s="116"/>
      <c r="IY61" s="116"/>
      <c r="IZ61" s="116"/>
      <c r="JA61" s="116"/>
      <c r="JB61" s="116"/>
      <c r="JC61" s="116"/>
      <c r="JD61" s="116"/>
      <c r="JE61" s="116"/>
      <c r="JF61" s="116"/>
      <c r="JG61" s="116"/>
      <c r="JH61" s="116"/>
      <c r="JI61" s="116"/>
      <c r="JJ61" s="116"/>
      <c r="JK61" s="116"/>
      <c r="JL61" s="116"/>
      <c r="JM61" s="116"/>
      <c r="JN61" s="116"/>
      <c r="JO61" s="116"/>
      <c r="JP61" s="116"/>
      <c r="JQ61" s="116"/>
      <c r="JR61" s="116"/>
      <c r="JS61" s="116"/>
      <c r="JT61" s="116"/>
      <c r="JU61" s="116"/>
      <c r="JV61" s="116"/>
      <c r="JW61" s="116"/>
      <c r="JX61" s="116"/>
      <c r="JY61" s="116"/>
      <c r="JZ61" s="116"/>
      <c r="KA61" s="116"/>
      <c r="KB61" s="116"/>
      <c r="KC61" s="116"/>
      <c r="KD61" s="116"/>
      <c r="KE61" s="116"/>
      <c r="KF61" s="116"/>
      <c r="KG61" s="116"/>
      <c r="KH61" s="116"/>
      <c r="KI61" s="116"/>
      <c r="KJ61" s="116"/>
      <c r="KK61" s="116"/>
      <c r="KL61" s="116"/>
      <c r="KM61" s="116"/>
      <c r="KN61" s="116"/>
      <c r="KO61" s="116"/>
      <c r="KP61" s="116"/>
      <c r="KQ61" s="116"/>
      <c r="KR61" s="116"/>
      <c r="KS61" s="116"/>
      <c r="KT61" s="116"/>
      <c r="KU61" s="116"/>
      <c r="KV61" s="116"/>
      <c r="KW61" s="116"/>
      <c r="KX61" s="116"/>
      <c r="KY61" s="116"/>
      <c r="KZ61" s="116"/>
      <c r="LA61" s="116"/>
      <c r="LB61" s="116"/>
      <c r="LC61" s="116"/>
      <c r="LD61" s="116"/>
      <c r="LE61" s="116"/>
      <c r="LF61" s="116"/>
      <c r="LG61" s="116"/>
      <c r="LH61" s="116"/>
      <c r="LI61" s="116"/>
      <c r="LJ61" s="116"/>
      <c r="LK61" s="116"/>
      <c r="LL61" s="116"/>
      <c r="LM61" s="116"/>
      <c r="LN61" s="116"/>
      <c r="LO61" s="116"/>
      <c r="LP61" s="116"/>
      <c r="LQ61" s="116"/>
      <c r="LR61" s="116"/>
      <c r="LS61" s="116"/>
      <c r="LT61" s="116"/>
      <c r="LU61" s="116"/>
      <c r="LV61" s="116"/>
      <c r="LW61" s="116"/>
      <c r="LX61" s="116"/>
      <c r="LY61" s="116"/>
      <c r="LZ61" s="116"/>
      <c r="MA61" s="116"/>
      <c r="MB61" s="116"/>
      <c r="MC61" s="116"/>
      <c r="MD61" s="116"/>
      <c r="ME61" s="116"/>
      <c r="MF61" s="116"/>
      <c r="MG61" s="116"/>
      <c r="MH61" s="116"/>
      <c r="MI61" s="116"/>
      <c r="MJ61" s="116"/>
      <c r="MK61" s="116"/>
      <c r="ML61" s="116"/>
      <c r="MM61" s="116"/>
      <c r="MN61" s="116"/>
      <c r="MO61" s="116"/>
      <c r="MP61" s="116"/>
      <c r="MQ61" s="116"/>
      <c r="MR61" s="116"/>
      <c r="MS61" s="116"/>
      <c r="MT61" s="116"/>
      <c r="MU61" s="116"/>
      <c r="MV61" s="116"/>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136728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6300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2549.4</v>
      </c>
      <c r="KB77" s="81"/>
      <c r="KC77" s="81"/>
      <c r="KD77" s="81"/>
      <c r="KE77" s="81"/>
      <c r="KF77" s="81"/>
      <c r="KG77" s="81"/>
      <c r="KH77" s="81"/>
      <c r="KI77" s="81"/>
      <c r="KJ77" s="81"/>
      <c r="KK77" s="81"/>
      <c r="KL77" s="81"/>
      <c r="KM77" s="81"/>
      <c r="KN77" s="81"/>
      <c r="KO77" s="82"/>
      <c r="KP77" s="80">
        <f>データ!DA7</f>
        <v>2052.6</v>
      </c>
      <c r="KQ77" s="81"/>
      <c r="KR77" s="81"/>
      <c r="KS77" s="81"/>
      <c r="KT77" s="81"/>
      <c r="KU77" s="81"/>
      <c r="KV77" s="81"/>
      <c r="KW77" s="81"/>
      <c r="KX77" s="81"/>
      <c r="KY77" s="81"/>
      <c r="KZ77" s="81"/>
      <c r="LA77" s="81"/>
      <c r="LB77" s="81"/>
      <c r="LC77" s="81"/>
      <c r="LD77" s="82"/>
      <c r="LE77" s="80">
        <f>データ!DB7</f>
        <v>1783.9</v>
      </c>
      <c r="LF77" s="81"/>
      <c r="LG77" s="81"/>
      <c r="LH77" s="81"/>
      <c r="LI77" s="81"/>
      <c r="LJ77" s="81"/>
      <c r="LK77" s="81"/>
      <c r="LL77" s="81"/>
      <c r="LM77" s="81"/>
      <c r="LN77" s="81"/>
      <c r="LO77" s="81"/>
      <c r="LP77" s="81"/>
      <c r="LQ77" s="81"/>
      <c r="LR77" s="81"/>
      <c r="LS77" s="82"/>
      <c r="LT77" s="80">
        <f>データ!DC7</f>
        <v>1145.4000000000001</v>
      </c>
      <c r="LU77" s="81"/>
      <c r="LV77" s="81"/>
      <c r="LW77" s="81"/>
      <c r="LX77" s="81"/>
      <c r="LY77" s="81"/>
      <c r="LZ77" s="81"/>
      <c r="MA77" s="81"/>
      <c r="MB77" s="81"/>
      <c r="MC77" s="81"/>
      <c r="MD77" s="81"/>
      <c r="ME77" s="81"/>
      <c r="MF77" s="81"/>
      <c r="MG77" s="81"/>
      <c r="MH77" s="82"/>
      <c r="MI77" s="80">
        <f>データ!DD7</f>
        <v>657.8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oVX6Yupmvd4V0lep6Pw1/hupBgt7MKMyotf+M9eXcDjraw8it2PIZFbiOAlOiHPwO1Qj8VBqc45Zkxe64rAQ==" saltValue="5bCcJOh1TdL/INY9c/VdM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102</v>
      </c>
      <c r="AO5" s="59" t="s">
        <v>94</v>
      </c>
      <c r="AP5" s="59" t="s">
        <v>95</v>
      </c>
      <c r="AQ5" s="59" t="s">
        <v>96</v>
      </c>
      <c r="AR5" s="59" t="s">
        <v>97</v>
      </c>
      <c r="AS5" s="59" t="s">
        <v>98</v>
      </c>
      <c r="AT5" s="59" t="s">
        <v>99</v>
      </c>
      <c r="AU5" s="59" t="s">
        <v>103</v>
      </c>
      <c r="AV5" s="59" t="s">
        <v>101</v>
      </c>
      <c r="AW5" s="59" t="s">
        <v>104</v>
      </c>
      <c r="AX5" s="59" t="s">
        <v>105</v>
      </c>
      <c r="AY5" s="59" t="s">
        <v>102</v>
      </c>
      <c r="AZ5" s="59" t="s">
        <v>94</v>
      </c>
      <c r="BA5" s="59" t="s">
        <v>95</v>
      </c>
      <c r="BB5" s="59" t="s">
        <v>96</v>
      </c>
      <c r="BC5" s="59" t="s">
        <v>97</v>
      </c>
      <c r="BD5" s="59" t="s">
        <v>98</v>
      </c>
      <c r="BE5" s="59" t="s">
        <v>99</v>
      </c>
      <c r="BF5" s="59" t="s">
        <v>106</v>
      </c>
      <c r="BG5" s="59" t="s">
        <v>90</v>
      </c>
      <c r="BH5" s="59" t="s">
        <v>104</v>
      </c>
      <c r="BI5" s="59" t="s">
        <v>92</v>
      </c>
      <c r="BJ5" s="59" t="s">
        <v>107</v>
      </c>
      <c r="BK5" s="59" t="s">
        <v>94</v>
      </c>
      <c r="BL5" s="59" t="s">
        <v>95</v>
      </c>
      <c r="BM5" s="59" t="s">
        <v>96</v>
      </c>
      <c r="BN5" s="59" t="s">
        <v>97</v>
      </c>
      <c r="BO5" s="59" t="s">
        <v>98</v>
      </c>
      <c r="BP5" s="59" t="s">
        <v>99</v>
      </c>
      <c r="BQ5" s="59" t="s">
        <v>106</v>
      </c>
      <c r="BR5" s="59" t="s">
        <v>108</v>
      </c>
      <c r="BS5" s="59" t="s">
        <v>109</v>
      </c>
      <c r="BT5" s="59" t="s">
        <v>110</v>
      </c>
      <c r="BU5" s="59" t="s">
        <v>111</v>
      </c>
      <c r="BV5" s="59" t="s">
        <v>94</v>
      </c>
      <c r="BW5" s="59" t="s">
        <v>95</v>
      </c>
      <c r="BX5" s="59" t="s">
        <v>96</v>
      </c>
      <c r="BY5" s="59" t="s">
        <v>97</v>
      </c>
      <c r="BZ5" s="59" t="s">
        <v>98</v>
      </c>
      <c r="CA5" s="59" t="s">
        <v>99</v>
      </c>
      <c r="CB5" s="59" t="s">
        <v>106</v>
      </c>
      <c r="CC5" s="59" t="s">
        <v>108</v>
      </c>
      <c r="CD5" s="59" t="s">
        <v>112</v>
      </c>
      <c r="CE5" s="59" t="s">
        <v>105</v>
      </c>
      <c r="CF5" s="59" t="s">
        <v>107</v>
      </c>
      <c r="CG5" s="59" t="s">
        <v>94</v>
      </c>
      <c r="CH5" s="59" t="s">
        <v>95</v>
      </c>
      <c r="CI5" s="59" t="s">
        <v>96</v>
      </c>
      <c r="CJ5" s="59" t="s">
        <v>97</v>
      </c>
      <c r="CK5" s="59" t="s">
        <v>98</v>
      </c>
      <c r="CL5" s="59" t="s">
        <v>99</v>
      </c>
      <c r="CM5" s="153"/>
      <c r="CN5" s="153"/>
      <c r="CO5" s="59" t="s">
        <v>100</v>
      </c>
      <c r="CP5" s="59" t="s">
        <v>113</v>
      </c>
      <c r="CQ5" s="59" t="s">
        <v>112</v>
      </c>
      <c r="CR5" s="59" t="s">
        <v>114</v>
      </c>
      <c r="CS5" s="59" t="s">
        <v>102</v>
      </c>
      <c r="CT5" s="59" t="s">
        <v>94</v>
      </c>
      <c r="CU5" s="59" t="s">
        <v>95</v>
      </c>
      <c r="CV5" s="59" t="s">
        <v>96</v>
      </c>
      <c r="CW5" s="59" t="s">
        <v>97</v>
      </c>
      <c r="CX5" s="59" t="s">
        <v>98</v>
      </c>
      <c r="CY5" s="59" t="s">
        <v>99</v>
      </c>
      <c r="CZ5" s="59" t="s">
        <v>103</v>
      </c>
      <c r="DA5" s="59" t="s">
        <v>90</v>
      </c>
      <c r="DB5" s="59" t="s">
        <v>115</v>
      </c>
      <c r="DC5" s="59" t="s">
        <v>116</v>
      </c>
      <c r="DD5" s="59" t="s">
        <v>107</v>
      </c>
      <c r="DE5" s="59" t="s">
        <v>94</v>
      </c>
      <c r="DF5" s="59" t="s">
        <v>95</v>
      </c>
      <c r="DG5" s="59" t="s">
        <v>96</v>
      </c>
      <c r="DH5" s="59" t="s">
        <v>97</v>
      </c>
      <c r="DI5" s="59" t="s">
        <v>98</v>
      </c>
      <c r="DJ5" s="59" t="s">
        <v>35</v>
      </c>
      <c r="DK5" s="59" t="s">
        <v>89</v>
      </c>
      <c r="DL5" s="59" t="s">
        <v>90</v>
      </c>
      <c r="DM5" s="59" t="s">
        <v>109</v>
      </c>
      <c r="DN5" s="59" t="s">
        <v>114</v>
      </c>
      <c r="DO5" s="59" t="s">
        <v>117</v>
      </c>
      <c r="DP5" s="59" t="s">
        <v>94</v>
      </c>
      <c r="DQ5" s="59" t="s">
        <v>95</v>
      </c>
      <c r="DR5" s="59" t="s">
        <v>96</v>
      </c>
      <c r="DS5" s="59" t="s">
        <v>97</v>
      </c>
      <c r="DT5" s="59" t="s">
        <v>98</v>
      </c>
      <c r="DU5" s="59" t="s">
        <v>99</v>
      </c>
    </row>
    <row r="6" spans="1:125" s="66" customFormat="1" x14ac:dyDescent="0.15">
      <c r="A6" s="49" t="s">
        <v>118</v>
      </c>
      <c r="B6" s="60">
        <f>B8</f>
        <v>2018</v>
      </c>
      <c r="C6" s="60">
        <f t="shared" ref="C6:X6" si="1">C8</f>
        <v>232297</v>
      </c>
      <c r="D6" s="60">
        <f t="shared" si="1"/>
        <v>47</v>
      </c>
      <c r="E6" s="60">
        <f t="shared" si="1"/>
        <v>14</v>
      </c>
      <c r="F6" s="60">
        <f t="shared" si="1"/>
        <v>0</v>
      </c>
      <c r="G6" s="60">
        <f t="shared" si="1"/>
        <v>2</v>
      </c>
      <c r="H6" s="60" t="str">
        <f>SUBSTITUTE(H8,"　","")</f>
        <v>愛知県豊明市</v>
      </c>
      <c r="I6" s="60" t="str">
        <f t="shared" si="1"/>
        <v>前後駅南地下駐車場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17</v>
      </c>
      <c r="S6" s="62" t="str">
        <f t="shared" si="1"/>
        <v>駅</v>
      </c>
      <c r="T6" s="62" t="str">
        <f t="shared" si="1"/>
        <v>無</v>
      </c>
      <c r="U6" s="63">
        <f t="shared" si="1"/>
        <v>1620</v>
      </c>
      <c r="V6" s="63">
        <f t="shared" si="1"/>
        <v>45</v>
      </c>
      <c r="W6" s="63">
        <f t="shared" si="1"/>
        <v>200</v>
      </c>
      <c r="X6" s="62" t="str">
        <f t="shared" si="1"/>
        <v>導入なし</v>
      </c>
      <c r="Y6" s="64">
        <f>IF(Y8="-",NA(),Y8)</f>
        <v>25</v>
      </c>
      <c r="Z6" s="64">
        <f t="shared" ref="Z6:AH6" si="2">IF(Z8="-",NA(),Z8)</f>
        <v>23.9</v>
      </c>
      <c r="AA6" s="64">
        <f t="shared" si="2"/>
        <v>20.7</v>
      </c>
      <c r="AB6" s="64">
        <f t="shared" si="2"/>
        <v>19.8</v>
      </c>
      <c r="AC6" s="64">
        <f t="shared" si="2"/>
        <v>21.3</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8.9</v>
      </c>
      <c r="AK6" s="64">
        <f t="shared" ref="AK6:AS6" si="3">IF(AK8="-",NA(),AK8)</f>
        <v>7.5</v>
      </c>
      <c r="AL6" s="64">
        <f t="shared" si="3"/>
        <v>6.1</v>
      </c>
      <c r="AM6" s="64">
        <f t="shared" si="3"/>
        <v>4.4000000000000004</v>
      </c>
      <c r="AN6" s="64">
        <f t="shared" si="3"/>
        <v>3.3</v>
      </c>
      <c r="AO6" s="64">
        <f t="shared" si="3"/>
        <v>10</v>
      </c>
      <c r="AP6" s="64">
        <f t="shared" si="3"/>
        <v>9.5</v>
      </c>
      <c r="AQ6" s="64">
        <f t="shared" si="3"/>
        <v>15.1</v>
      </c>
      <c r="AR6" s="64">
        <f t="shared" si="3"/>
        <v>15</v>
      </c>
      <c r="AS6" s="64">
        <f t="shared" si="3"/>
        <v>10.5</v>
      </c>
      <c r="AT6" s="61" t="str">
        <f>IF(AT8="-","",IF(AT8="-","【-】","【"&amp;SUBSTITUTE(TEXT(AT8,"#,##0.0"),"-","△")&amp;"】"))</f>
        <v>【5.3】</v>
      </c>
      <c r="AU6" s="65">
        <f>IF(AU8="-",NA(),AU8)</f>
        <v>284</v>
      </c>
      <c r="AV6" s="65">
        <f t="shared" ref="AV6:BD6" si="4">IF(AV8="-",NA(),AV8)</f>
        <v>249</v>
      </c>
      <c r="AW6" s="65">
        <f t="shared" si="4"/>
        <v>221</v>
      </c>
      <c r="AX6" s="65">
        <f t="shared" si="4"/>
        <v>158</v>
      </c>
      <c r="AY6" s="65">
        <f t="shared" si="4"/>
        <v>102</v>
      </c>
      <c r="AZ6" s="65">
        <f t="shared" si="4"/>
        <v>202</v>
      </c>
      <c r="BA6" s="65">
        <f t="shared" si="4"/>
        <v>177</v>
      </c>
      <c r="BB6" s="65">
        <f t="shared" si="4"/>
        <v>145</v>
      </c>
      <c r="BC6" s="65">
        <f t="shared" si="4"/>
        <v>108</v>
      </c>
      <c r="BD6" s="65">
        <f t="shared" si="4"/>
        <v>90</v>
      </c>
      <c r="BE6" s="63" t="str">
        <f>IF(BE8="-","",IF(BE8="-","【-】","【"&amp;SUBSTITUTE(TEXT(BE8,"#,##0"),"-","△")&amp;"】"))</f>
        <v>【30】</v>
      </c>
      <c r="BF6" s="64">
        <f>IF(BF8="-",NA(),BF8)</f>
        <v>-11.3</v>
      </c>
      <c r="BG6" s="64">
        <f t="shared" ref="BG6:BO6" si="5">IF(BG8="-",NA(),BG8)</f>
        <v>-6</v>
      </c>
      <c r="BH6" s="64">
        <f t="shared" si="5"/>
        <v>-16.7</v>
      </c>
      <c r="BI6" s="64">
        <f t="shared" si="5"/>
        <v>-30.3</v>
      </c>
      <c r="BJ6" s="64">
        <f t="shared" si="5"/>
        <v>-11</v>
      </c>
      <c r="BK6" s="64">
        <f t="shared" si="5"/>
        <v>18.2</v>
      </c>
      <c r="BL6" s="64">
        <f t="shared" si="5"/>
        <v>17.5</v>
      </c>
      <c r="BM6" s="64">
        <f t="shared" si="5"/>
        <v>14.3</v>
      </c>
      <c r="BN6" s="64">
        <f t="shared" si="5"/>
        <v>11.8</v>
      </c>
      <c r="BO6" s="64">
        <f t="shared" si="5"/>
        <v>8.6</v>
      </c>
      <c r="BP6" s="61" t="str">
        <f>IF(BP8="-","",IF(BP8="-","【-】","【"&amp;SUBSTITUTE(TEXT(BP8,"#,##0.0"),"-","△")&amp;"】"))</f>
        <v>【26.3】</v>
      </c>
      <c r="BQ6" s="65">
        <f>IF(BQ8="-",NA(),BQ8)</f>
        <v>-963</v>
      </c>
      <c r="BR6" s="65">
        <f t="shared" ref="BR6:BZ6" si="6">IF(BR8="-",NA(),BR8)</f>
        <v>-518</v>
      </c>
      <c r="BS6" s="65">
        <f t="shared" si="6"/>
        <v>-1286</v>
      </c>
      <c r="BT6" s="65">
        <f t="shared" si="6"/>
        <v>-2549</v>
      </c>
      <c r="BU6" s="65">
        <f t="shared" si="6"/>
        <v>-1863</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119</v>
      </c>
      <c r="CM6" s="63">
        <f t="shared" ref="CM6:CN6" si="7">CM8</f>
        <v>136728</v>
      </c>
      <c r="CN6" s="63">
        <f t="shared" si="7"/>
        <v>6300</v>
      </c>
      <c r="CO6" s="64"/>
      <c r="CP6" s="64"/>
      <c r="CQ6" s="64"/>
      <c r="CR6" s="64"/>
      <c r="CS6" s="64"/>
      <c r="CT6" s="64"/>
      <c r="CU6" s="64"/>
      <c r="CV6" s="64"/>
      <c r="CW6" s="64"/>
      <c r="CX6" s="64"/>
      <c r="CY6" s="61" t="s">
        <v>120</v>
      </c>
      <c r="CZ6" s="64">
        <f>IF(CZ8="-",NA(),CZ8)</f>
        <v>2549.4</v>
      </c>
      <c r="DA6" s="64">
        <f t="shared" ref="DA6:DI6" si="8">IF(DA8="-",NA(),DA8)</f>
        <v>2052.6</v>
      </c>
      <c r="DB6" s="64">
        <f t="shared" si="8"/>
        <v>1783.9</v>
      </c>
      <c r="DC6" s="64">
        <f t="shared" si="8"/>
        <v>1145.4000000000001</v>
      </c>
      <c r="DD6" s="64">
        <f t="shared" si="8"/>
        <v>657.8</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102.2</v>
      </c>
      <c r="DL6" s="64">
        <f t="shared" ref="DL6:DT6" si="9">IF(DL8="-",NA(),DL8)</f>
        <v>97.8</v>
      </c>
      <c r="DM6" s="64">
        <f t="shared" si="9"/>
        <v>88.9</v>
      </c>
      <c r="DN6" s="64">
        <f t="shared" si="9"/>
        <v>93.3</v>
      </c>
      <c r="DO6" s="64">
        <f t="shared" si="9"/>
        <v>97.8</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121</v>
      </c>
      <c r="B7" s="60">
        <f t="shared" ref="B7:X7" si="10">B8</f>
        <v>2018</v>
      </c>
      <c r="C7" s="60">
        <f t="shared" si="10"/>
        <v>232297</v>
      </c>
      <c r="D7" s="60">
        <f t="shared" si="10"/>
        <v>47</v>
      </c>
      <c r="E7" s="60">
        <f t="shared" si="10"/>
        <v>14</v>
      </c>
      <c r="F7" s="60">
        <f t="shared" si="10"/>
        <v>0</v>
      </c>
      <c r="G7" s="60">
        <f t="shared" si="10"/>
        <v>2</v>
      </c>
      <c r="H7" s="60" t="str">
        <f t="shared" si="10"/>
        <v>愛知県　豊明市</v>
      </c>
      <c r="I7" s="60" t="str">
        <f t="shared" si="10"/>
        <v>前後駅南地下駐車場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17</v>
      </c>
      <c r="S7" s="62" t="str">
        <f t="shared" si="10"/>
        <v>駅</v>
      </c>
      <c r="T7" s="62" t="str">
        <f t="shared" si="10"/>
        <v>無</v>
      </c>
      <c r="U7" s="63">
        <f t="shared" si="10"/>
        <v>1620</v>
      </c>
      <c r="V7" s="63">
        <f t="shared" si="10"/>
        <v>45</v>
      </c>
      <c r="W7" s="63">
        <f t="shared" si="10"/>
        <v>200</v>
      </c>
      <c r="X7" s="62" t="str">
        <f t="shared" si="10"/>
        <v>導入なし</v>
      </c>
      <c r="Y7" s="64">
        <f>Y8</f>
        <v>25</v>
      </c>
      <c r="Z7" s="64">
        <f t="shared" ref="Z7:AH7" si="11">Z8</f>
        <v>23.9</v>
      </c>
      <c r="AA7" s="64">
        <f t="shared" si="11"/>
        <v>20.7</v>
      </c>
      <c r="AB7" s="64">
        <f t="shared" si="11"/>
        <v>19.8</v>
      </c>
      <c r="AC7" s="64">
        <f t="shared" si="11"/>
        <v>21.3</v>
      </c>
      <c r="AD7" s="64">
        <f t="shared" si="11"/>
        <v>110.9</v>
      </c>
      <c r="AE7" s="64">
        <f t="shared" si="11"/>
        <v>113.4</v>
      </c>
      <c r="AF7" s="64">
        <f t="shared" si="11"/>
        <v>191.4</v>
      </c>
      <c r="AG7" s="64">
        <f t="shared" si="11"/>
        <v>141.30000000000001</v>
      </c>
      <c r="AH7" s="64">
        <f t="shared" si="11"/>
        <v>128.30000000000001</v>
      </c>
      <c r="AI7" s="61"/>
      <c r="AJ7" s="64">
        <f>AJ8</f>
        <v>8.9</v>
      </c>
      <c r="AK7" s="64">
        <f t="shared" ref="AK7:AS7" si="12">AK8</f>
        <v>7.5</v>
      </c>
      <c r="AL7" s="64">
        <f t="shared" si="12"/>
        <v>6.1</v>
      </c>
      <c r="AM7" s="64">
        <f t="shared" si="12"/>
        <v>4.4000000000000004</v>
      </c>
      <c r="AN7" s="64">
        <f t="shared" si="12"/>
        <v>3.3</v>
      </c>
      <c r="AO7" s="64">
        <f t="shared" si="12"/>
        <v>10</v>
      </c>
      <c r="AP7" s="64">
        <f t="shared" si="12"/>
        <v>9.5</v>
      </c>
      <c r="AQ7" s="64">
        <f t="shared" si="12"/>
        <v>15.1</v>
      </c>
      <c r="AR7" s="64">
        <f t="shared" si="12"/>
        <v>15</v>
      </c>
      <c r="AS7" s="64">
        <f t="shared" si="12"/>
        <v>10.5</v>
      </c>
      <c r="AT7" s="61"/>
      <c r="AU7" s="65">
        <f>AU8</f>
        <v>284</v>
      </c>
      <c r="AV7" s="65">
        <f t="shared" ref="AV7:BD7" si="13">AV8</f>
        <v>249</v>
      </c>
      <c r="AW7" s="65">
        <f t="shared" si="13"/>
        <v>221</v>
      </c>
      <c r="AX7" s="65">
        <f t="shared" si="13"/>
        <v>158</v>
      </c>
      <c r="AY7" s="65">
        <f t="shared" si="13"/>
        <v>102</v>
      </c>
      <c r="AZ7" s="65">
        <f t="shared" si="13"/>
        <v>202</v>
      </c>
      <c r="BA7" s="65">
        <f t="shared" si="13"/>
        <v>177</v>
      </c>
      <c r="BB7" s="65">
        <f t="shared" si="13"/>
        <v>145</v>
      </c>
      <c r="BC7" s="65">
        <f t="shared" si="13"/>
        <v>108</v>
      </c>
      <c r="BD7" s="65">
        <f t="shared" si="13"/>
        <v>90</v>
      </c>
      <c r="BE7" s="63"/>
      <c r="BF7" s="64">
        <f>BF8</f>
        <v>-11.3</v>
      </c>
      <c r="BG7" s="64">
        <f t="shared" ref="BG7:BO7" si="14">BG8</f>
        <v>-6</v>
      </c>
      <c r="BH7" s="64">
        <f t="shared" si="14"/>
        <v>-16.7</v>
      </c>
      <c r="BI7" s="64">
        <f t="shared" si="14"/>
        <v>-30.3</v>
      </c>
      <c r="BJ7" s="64">
        <f t="shared" si="14"/>
        <v>-11</v>
      </c>
      <c r="BK7" s="64">
        <f t="shared" si="14"/>
        <v>18.2</v>
      </c>
      <c r="BL7" s="64">
        <f t="shared" si="14"/>
        <v>17.5</v>
      </c>
      <c r="BM7" s="64">
        <f t="shared" si="14"/>
        <v>14.3</v>
      </c>
      <c r="BN7" s="64">
        <f t="shared" si="14"/>
        <v>11.8</v>
      </c>
      <c r="BO7" s="64">
        <f t="shared" si="14"/>
        <v>8.6</v>
      </c>
      <c r="BP7" s="61"/>
      <c r="BQ7" s="65">
        <f>BQ8</f>
        <v>-963</v>
      </c>
      <c r="BR7" s="65">
        <f t="shared" ref="BR7:BZ7" si="15">BR8</f>
        <v>-518</v>
      </c>
      <c r="BS7" s="65">
        <f t="shared" si="15"/>
        <v>-1286</v>
      </c>
      <c r="BT7" s="65">
        <f t="shared" si="15"/>
        <v>-2549</v>
      </c>
      <c r="BU7" s="65">
        <f t="shared" si="15"/>
        <v>-1863</v>
      </c>
      <c r="BV7" s="65">
        <f t="shared" si="15"/>
        <v>37843</v>
      </c>
      <c r="BW7" s="65">
        <f t="shared" si="15"/>
        <v>36318</v>
      </c>
      <c r="BX7" s="65">
        <f t="shared" si="15"/>
        <v>37745</v>
      </c>
      <c r="BY7" s="65">
        <f t="shared" si="15"/>
        <v>35151</v>
      </c>
      <c r="BZ7" s="65">
        <f t="shared" si="15"/>
        <v>29367</v>
      </c>
      <c r="CA7" s="63"/>
      <c r="CB7" s="64" t="s">
        <v>122</v>
      </c>
      <c r="CC7" s="64" t="s">
        <v>122</v>
      </c>
      <c r="CD7" s="64" t="s">
        <v>122</v>
      </c>
      <c r="CE7" s="64" t="s">
        <v>122</v>
      </c>
      <c r="CF7" s="64" t="s">
        <v>122</v>
      </c>
      <c r="CG7" s="64" t="s">
        <v>122</v>
      </c>
      <c r="CH7" s="64" t="s">
        <v>122</v>
      </c>
      <c r="CI7" s="64" t="s">
        <v>122</v>
      </c>
      <c r="CJ7" s="64" t="s">
        <v>122</v>
      </c>
      <c r="CK7" s="64" t="s">
        <v>120</v>
      </c>
      <c r="CL7" s="61"/>
      <c r="CM7" s="63">
        <f>CM8</f>
        <v>136728</v>
      </c>
      <c r="CN7" s="63">
        <f>CN8</f>
        <v>6300</v>
      </c>
      <c r="CO7" s="64" t="s">
        <v>122</v>
      </c>
      <c r="CP7" s="64" t="s">
        <v>122</v>
      </c>
      <c r="CQ7" s="64" t="s">
        <v>122</v>
      </c>
      <c r="CR7" s="64" t="s">
        <v>122</v>
      </c>
      <c r="CS7" s="64" t="s">
        <v>122</v>
      </c>
      <c r="CT7" s="64" t="s">
        <v>122</v>
      </c>
      <c r="CU7" s="64" t="s">
        <v>122</v>
      </c>
      <c r="CV7" s="64" t="s">
        <v>122</v>
      </c>
      <c r="CW7" s="64" t="s">
        <v>122</v>
      </c>
      <c r="CX7" s="64" t="s">
        <v>120</v>
      </c>
      <c r="CY7" s="61"/>
      <c r="CZ7" s="64">
        <f>CZ8</f>
        <v>2549.4</v>
      </c>
      <c r="DA7" s="64">
        <f t="shared" ref="DA7:DI7" si="16">DA8</f>
        <v>2052.6</v>
      </c>
      <c r="DB7" s="64">
        <f t="shared" si="16"/>
        <v>1783.9</v>
      </c>
      <c r="DC7" s="64">
        <f t="shared" si="16"/>
        <v>1145.4000000000001</v>
      </c>
      <c r="DD7" s="64">
        <f t="shared" si="16"/>
        <v>657.8</v>
      </c>
      <c r="DE7" s="64">
        <f t="shared" si="16"/>
        <v>351.1</v>
      </c>
      <c r="DF7" s="64">
        <f t="shared" si="16"/>
        <v>278.89999999999998</v>
      </c>
      <c r="DG7" s="64">
        <f t="shared" si="16"/>
        <v>205.5</v>
      </c>
      <c r="DH7" s="64">
        <f t="shared" si="16"/>
        <v>187.9</v>
      </c>
      <c r="DI7" s="64">
        <f t="shared" si="16"/>
        <v>139.69999999999999</v>
      </c>
      <c r="DJ7" s="61"/>
      <c r="DK7" s="64">
        <f>DK8</f>
        <v>102.2</v>
      </c>
      <c r="DL7" s="64">
        <f t="shared" ref="DL7:DT7" si="17">DL8</f>
        <v>97.8</v>
      </c>
      <c r="DM7" s="64">
        <f t="shared" si="17"/>
        <v>88.9</v>
      </c>
      <c r="DN7" s="64">
        <f t="shared" si="17"/>
        <v>93.3</v>
      </c>
      <c r="DO7" s="64">
        <f t="shared" si="17"/>
        <v>97.8</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232297</v>
      </c>
      <c r="D8" s="67">
        <v>47</v>
      </c>
      <c r="E8" s="67">
        <v>14</v>
      </c>
      <c r="F8" s="67">
        <v>0</v>
      </c>
      <c r="G8" s="67">
        <v>2</v>
      </c>
      <c r="H8" s="67" t="s">
        <v>123</v>
      </c>
      <c r="I8" s="67" t="s">
        <v>124</v>
      </c>
      <c r="J8" s="67" t="s">
        <v>125</v>
      </c>
      <c r="K8" s="67" t="s">
        <v>126</v>
      </c>
      <c r="L8" s="67" t="s">
        <v>127</v>
      </c>
      <c r="M8" s="67" t="s">
        <v>128</v>
      </c>
      <c r="N8" s="67" t="s">
        <v>129</v>
      </c>
      <c r="O8" s="68" t="s">
        <v>130</v>
      </c>
      <c r="P8" s="69" t="s">
        <v>131</v>
      </c>
      <c r="Q8" s="69" t="s">
        <v>132</v>
      </c>
      <c r="R8" s="70">
        <v>17</v>
      </c>
      <c r="S8" s="69" t="s">
        <v>133</v>
      </c>
      <c r="T8" s="69" t="s">
        <v>134</v>
      </c>
      <c r="U8" s="70">
        <v>1620</v>
      </c>
      <c r="V8" s="70">
        <v>45</v>
      </c>
      <c r="W8" s="70">
        <v>200</v>
      </c>
      <c r="X8" s="69" t="s">
        <v>135</v>
      </c>
      <c r="Y8" s="71">
        <v>25</v>
      </c>
      <c r="Z8" s="71">
        <v>23.9</v>
      </c>
      <c r="AA8" s="71">
        <v>20.7</v>
      </c>
      <c r="AB8" s="71">
        <v>19.8</v>
      </c>
      <c r="AC8" s="71">
        <v>21.3</v>
      </c>
      <c r="AD8" s="71">
        <v>110.9</v>
      </c>
      <c r="AE8" s="71">
        <v>113.4</v>
      </c>
      <c r="AF8" s="71">
        <v>191.4</v>
      </c>
      <c r="AG8" s="71">
        <v>141.30000000000001</v>
      </c>
      <c r="AH8" s="71">
        <v>128.30000000000001</v>
      </c>
      <c r="AI8" s="68">
        <v>297.10000000000002</v>
      </c>
      <c r="AJ8" s="71">
        <v>8.9</v>
      </c>
      <c r="AK8" s="71">
        <v>7.5</v>
      </c>
      <c r="AL8" s="71">
        <v>6.1</v>
      </c>
      <c r="AM8" s="71">
        <v>4.4000000000000004</v>
      </c>
      <c r="AN8" s="71">
        <v>3.3</v>
      </c>
      <c r="AO8" s="71">
        <v>10</v>
      </c>
      <c r="AP8" s="71">
        <v>9.5</v>
      </c>
      <c r="AQ8" s="71">
        <v>15.1</v>
      </c>
      <c r="AR8" s="71">
        <v>15</v>
      </c>
      <c r="AS8" s="71">
        <v>10.5</v>
      </c>
      <c r="AT8" s="68">
        <v>5.3</v>
      </c>
      <c r="AU8" s="72">
        <v>284</v>
      </c>
      <c r="AV8" s="72">
        <v>249</v>
      </c>
      <c r="AW8" s="72">
        <v>221</v>
      </c>
      <c r="AX8" s="72">
        <v>158</v>
      </c>
      <c r="AY8" s="72">
        <v>102</v>
      </c>
      <c r="AZ8" s="72">
        <v>202</v>
      </c>
      <c r="BA8" s="72">
        <v>177</v>
      </c>
      <c r="BB8" s="72">
        <v>145</v>
      </c>
      <c r="BC8" s="72">
        <v>108</v>
      </c>
      <c r="BD8" s="72">
        <v>90</v>
      </c>
      <c r="BE8" s="72">
        <v>30</v>
      </c>
      <c r="BF8" s="71">
        <v>-11.3</v>
      </c>
      <c r="BG8" s="71">
        <v>-6</v>
      </c>
      <c r="BH8" s="71">
        <v>-16.7</v>
      </c>
      <c r="BI8" s="71">
        <v>-30.3</v>
      </c>
      <c r="BJ8" s="71">
        <v>-11</v>
      </c>
      <c r="BK8" s="71">
        <v>18.2</v>
      </c>
      <c r="BL8" s="71">
        <v>17.5</v>
      </c>
      <c r="BM8" s="71">
        <v>14.3</v>
      </c>
      <c r="BN8" s="71">
        <v>11.8</v>
      </c>
      <c r="BO8" s="71">
        <v>8.6</v>
      </c>
      <c r="BP8" s="68">
        <v>26.3</v>
      </c>
      <c r="BQ8" s="72">
        <v>-963</v>
      </c>
      <c r="BR8" s="72">
        <v>-518</v>
      </c>
      <c r="BS8" s="72">
        <v>-1286</v>
      </c>
      <c r="BT8" s="73">
        <v>-2549</v>
      </c>
      <c r="BU8" s="73">
        <v>-1863</v>
      </c>
      <c r="BV8" s="72">
        <v>37843</v>
      </c>
      <c r="BW8" s="72">
        <v>36318</v>
      </c>
      <c r="BX8" s="72">
        <v>37745</v>
      </c>
      <c r="BY8" s="72">
        <v>35151</v>
      </c>
      <c r="BZ8" s="72">
        <v>29367</v>
      </c>
      <c r="CA8" s="70">
        <v>16102</v>
      </c>
      <c r="CB8" s="71" t="s">
        <v>127</v>
      </c>
      <c r="CC8" s="71" t="s">
        <v>127</v>
      </c>
      <c r="CD8" s="71" t="s">
        <v>127</v>
      </c>
      <c r="CE8" s="71" t="s">
        <v>127</v>
      </c>
      <c r="CF8" s="71" t="s">
        <v>127</v>
      </c>
      <c r="CG8" s="71" t="s">
        <v>127</v>
      </c>
      <c r="CH8" s="71" t="s">
        <v>127</v>
      </c>
      <c r="CI8" s="71" t="s">
        <v>127</v>
      </c>
      <c r="CJ8" s="71" t="s">
        <v>127</v>
      </c>
      <c r="CK8" s="71" t="s">
        <v>127</v>
      </c>
      <c r="CL8" s="68" t="s">
        <v>127</v>
      </c>
      <c r="CM8" s="70">
        <v>136728</v>
      </c>
      <c r="CN8" s="70">
        <v>6300</v>
      </c>
      <c r="CO8" s="71" t="s">
        <v>127</v>
      </c>
      <c r="CP8" s="71" t="s">
        <v>127</v>
      </c>
      <c r="CQ8" s="71" t="s">
        <v>127</v>
      </c>
      <c r="CR8" s="71" t="s">
        <v>127</v>
      </c>
      <c r="CS8" s="71" t="s">
        <v>127</v>
      </c>
      <c r="CT8" s="71" t="s">
        <v>127</v>
      </c>
      <c r="CU8" s="71" t="s">
        <v>127</v>
      </c>
      <c r="CV8" s="71" t="s">
        <v>127</v>
      </c>
      <c r="CW8" s="71" t="s">
        <v>127</v>
      </c>
      <c r="CX8" s="71" t="s">
        <v>127</v>
      </c>
      <c r="CY8" s="68" t="s">
        <v>127</v>
      </c>
      <c r="CZ8" s="71">
        <v>2549.4</v>
      </c>
      <c r="DA8" s="71">
        <v>2052.6</v>
      </c>
      <c r="DB8" s="71">
        <v>1783.9</v>
      </c>
      <c r="DC8" s="71">
        <v>1145.4000000000001</v>
      </c>
      <c r="DD8" s="71">
        <v>657.8</v>
      </c>
      <c r="DE8" s="71">
        <v>351.1</v>
      </c>
      <c r="DF8" s="71">
        <v>278.89999999999998</v>
      </c>
      <c r="DG8" s="71">
        <v>205.5</v>
      </c>
      <c r="DH8" s="71">
        <v>187.9</v>
      </c>
      <c r="DI8" s="71">
        <v>139.69999999999999</v>
      </c>
      <c r="DJ8" s="68">
        <v>103.6</v>
      </c>
      <c r="DK8" s="71">
        <v>102.2</v>
      </c>
      <c r="DL8" s="71">
        <v>97.8</v>
      </c>
      <c r="DM8" s="71">
        <v>88.9</v>
      </c>
      <c r="DN8" s="71">
        <v>93.3</v>
      </c>
      <c r="DO8" s="71">
        <v>97.8</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2020-01-20T00:58:14Z</cp:lastPrinted>
  <dcterms:created xsi:type="dcterms:W3CDTF">2019-12-05T07:24:20Z</dcterms:created>
  <dcterms:modified xsi:type="dcterms:W3CDTF">2020-02-11T01:31:40Z</dcterms:modified>
  <cp:category/>
</cp:coreProperties>
</file>