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t01j026\下水道課\03　経営管理Ｇ\70 地方公営企業会計\非法適31年度作成（平成30年度決算統計分）\R20114 公営企業に係る経営比較分析表（平成30年度決算）の分析等について\提出用\"/>
    </mc:Choice>
  </mc:AlternateContent>
  <workbookProtection workbookAlgorithmName="SHA-512" workbookHashValue="+yeK48tLYFqF56PvsT66Rfg1ZNX2O+ROQ7ZGwABSu86teAuneEIR32Iu0WmKiYfMT/tYj0/+c4c4hvfzUSOPDA==" workbookSaltValue="46+purmBpPgS1/ooek3sS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<sst xmlns="http://schemas.openxmlformats.org/spreadsheetml/2006/main" count="228" uniqueCount="114">
  <si>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</si>
  <si>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</si>
  <si>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</si>
  <si>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</si>
  <si>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</si>
  <si>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</si>
  <si>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</si>
  <si>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</si>
  <si>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</si>
  <si>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</si>
  <si>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</si>
  <si>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</si>
  <si>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</si>
  <si>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</si>
  <si>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</si>
  <si>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</si>
  <si>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</si>
  <si>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</si>
  <si>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</si>
  <si>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</si>
  <si>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</si>
  <si>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</si>
  <si>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</si>
  <si>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</si>
  <si>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</si>
  <si>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</si>
  <si>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</si>
  <si>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</si>
  <si>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</si>
  <si>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</si>
  <si>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</si>
  <si>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</si>
  <si>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</si>
  <si>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</si>
  <si>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</si>
  <si>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</si>
  <si>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</si>
  <si>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</si>
  <si>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</si>
  <si>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</si>
  <si>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</si>
  <si>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</si>
  <si>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</si>
  <si>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</si>
  <si>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</si>
  <si>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</si>
  <si>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</si>
  <si>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</si>
  <si>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</si>
  <si>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</si>
  <si>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</si>
  <si>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</si>
  <si>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</si>
  <si>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</si>
  <si>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</si>
  <si>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</si>
  <si>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</si>
  <si>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</si>
  <si>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</si>
  <si>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</si>
  <si>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</si>
  <si>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</si>
  <si>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</si>
  <si>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</si>
  <si>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</si>
  <si>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</si>
  <si>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</si>
  <si>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</si>
  <si>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</si>
  <si>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</si>
  <si>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</si>
  <si>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</si>
  <si>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</si>
  <si>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</si>
  <si>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</si>
  <si>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</si>
  <si>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</si>
  <si>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</si>
  <si>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</si>
  <si>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</si>
  <si>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</si>
  <si>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</si>
  <si>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</si>
  <si>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</si>
  <si>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</si>
  <si>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</si>
  <si>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</si>
  <si>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</si>
  <si>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</si>
  <si>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</si>
  <si>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</si>
  <si>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</si>
  <si>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</si>
  <si>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</si>
  <si>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</si>
  <si>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</si>
  <si>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</si>
  <si>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</si>
  <si>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</si>
  <si>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</si>
  <si>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</si>
  <si>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</si>
  <si>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</si>
  <si>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</si>
  <si>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</si>
  <si>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</si>
  <si>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</si>
  <si>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</si>
  <si>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</si>
  <si>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</si>
  <si>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</si>
  <si>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前年度と比べ接続促進により汚水処理施設使用料は増えてはいるが、地方債償還金の上昇により若干悪化している。
④企業債残高対事業規模比率
　全国平均及び類似団体平均値より数値が上回っている。
　前年度と比べ地方債の償還が進んだこと及び汚水処理施設使用料が増えたことから改善されている。
⑤経費回収率及び⑥汚水処理原価
　経費回収率は全国平均及び類似団体平均値より数値が下回っており、汚水処理原価は全国平均及び類似団体平均値より数値が上回っている。
　前年度と比べ汚水処理費が減少したことから改善されている。
⑦施設利用率
　全国平均及び類似団体平均値より数値が下回っている。
　前年度と比べ接続人口が減少し、処理水量が減少したことにより若干悪化している。
⑧水洗化率
　全国平均及び類似団体平均値より数値が下回っている。
　前年度と比べ回覧や未接続世帯を対象とした各戸訪問による接続促進の啓発活動により、浄化槽から農業集落排水に接続する人口が増えたことから改善されている。
　④⑤⑥⑦⑧の原因について、平成26年度に供用開始した施設が５年しか経過していないことから、１地方債の償還が始まっていない、２接続が進んでおらず有収水量が増えていないことによる。今後の対策として、更なる接続促進を実施し、接続数と有収水量を増加させることにより改善を図る。</t>
    <rPh sb="10" eb="13">
      <t>ゼンネンド</t>
    </rPh>
    <rPh sb="14" eb="15">
      <t>クラ</t>
    </rPh>
    <rPh sb="16" eb="18">
      <t>セツゾク</t>
    </rPh>
    <rPh sb="18" eb="20">
      <t>ソクシン</t>
    </rPh>
    <rPh sb="23" eb="25">
      <t>オスイ</t>
    </rPh>
    <rPh sb="25" eb="27">
      <t>ショリ</t>
    </rPh>
    <rPh sb="27" eb="29">
      <t>シセツ</t>
    </rPh>
    <rPh sb="29" eb="32">
      <t>シヨウリョウ</t>
    </rPh>
    <rPh sb="33" eb="34">
      <t>フ</t>
    </rPh>
    <rPh sb="79" eb="81">
      <t>ゼンコク</t>
    </rPh>
    <rPh sb="81" eb="83">
      <t>ヘイキン</t>
    </rPh>
    <rPh sb="83" eb="84">
      <t>オヨ</t>
    </rPh>
    <rPh sb="85" eb="87">
      <t>ルイジ</t>
    </rPh>
    <rPh sb="87" eb="89">
      <t>ダンタイ</t>
    </rPh>
    <rPh sb="89" eb="91">
      <t>ヘイキン</t>
    </rPh>
    <rPh sb="91" eb="92">
      <t>チ</t>
    </rPh>
    <rPh sb="94" eb="96">
      <t>スウチ</t>
    </rPh>
    <rPh sb="106" eb="108">
      <t>ゼンネン</t>
    </rPh>
    <rPh sb="108" eb="109">
      <t>ド</t>
    </rPh>
    <rPh sb="110" eb="111">
      <t>クラ</t>
    </rPh>
    <rPh sb="112" eb="115">
      <t>チホウサイ</t>
    </rPh>
    <rPh sb="116" eb="118">
      <t>ショウカン</t>
    </rPh>
    <rPh sb="119" eb="120">
      <t>スス</t>
    </rPh>
    <rPh sb="124" eb="125">
      <t>オヨ</t>
    </rPh>
    <rPh sb="126" eb="128">
      <t>オスイ</t>
    </rPh>
    <rPh sb="128" eb="130">
      <t>ショリ</t>
    </rPh>
    <rPh sb="130" eb="132">
      <t>シセツ</t>
    </rPh>
    <rPh sb="132" eb="135">
      <t>シヨウリョウ</t>
    </rPh>
    <rPh sb="159" eb="160">
      <t>オヨ</t>
    </rPh>
    <rPh sb="162" eb="164">
      <t>オスイ</t>
    </rPh>
    <rPh sb="164" eb="166">
      <t>ショリ</t>
    </rPh>
    <rPh sb="166" eb="168">
      <t>ゲンカ</t>
    </rPh>
    <rPh sb="170" eb="172">
      <t>ケイヒ</t>
    </rPh>
    <rPh sb="172" eb="174">
      <t>カイシュウ</t>
    </rPh>
    <rPh sb="174" eb="175">
      <t>リツ</t>
    </rPh>
    <rPh sb="176" eb="178">
      <t>ゼンコク</t>
    </rPh>
    <rPh sb="178" eb="180">
      <t>ヘイキン</t>
    </rPh>
    <rPh sb="180" eb="181">
      <t>オヨ</t>
    </rPh>
    <rPh sb="191" eb="193">
      <t>スウチ</t>
    </rPh>
    <rPh sb="194" eb="196">
      <t>シタマワ</t>
    </rPh>
    <rPh sb="201" eb="203">
      <t>オスイ</t>
    </rPh>
    <rPh sb="203" eb="205">
      <t>ショリ</t>
    </rPh>
    <rPh sb="205" eb="207">
      <t>ゲンカ</t>
    </rPh>
    <rPh sb="208" eb="210">
      <t>ゼンコク</t>
    </rPh>
    <rPh sb="210" eb="212">
      <t>ヘイキン</t>
    </rPh>
    <rPh sb="212" eb="213">
      <t>オヨ</t>
    </rPh>
    <rPh sb="214" eb="216">
      <t>ルイジ</t>
    </rPh>
    <rPh sb="216" eb="218">
      <t>ダンタイ</t>
    </rPh>
    <rPh sb="218" eb="221">
      <t>ヘイキンチ</t>
    </rPh>
    <rPh sb="223" eb="225">
      <t>スウチ</t>
    </rPh>
    <rPh sb="226" eb="228">
      <t>ウワマワ</t>
    </rPh>
    <rPh sb="241" eb="243">
      <t>オスイ</t>
    </rPh>
    <rPh sb="243" eb="245">
      <t>ショリ</t>
    </rPh>
    <rPh sb="245" eb="246">
      <t>ヒ</t>
    </rPh>
    <rPh sb="255" eb="257">
      <t>カイゼン</t>
    </rPh>
    <rPh sb="266" eb="268">
      <t>シセツ</t>
    </rPh>
    <rPh sb="268" eb="271">
      <t>リヨウリツ</t>
    </rPh>
    <rPh sb="273" eb="275">
      <t>ゼンコク</t>
    </rPh>
    <rPh sb="275" eb="277">
      <t>ヘイキン</t>
    </rPh>
    <rPh sb="277" eb="278">
      <t>オヨ</t>
    </rPh>
    <rPh sb="279" eb="281">
      <t>ルイジ</t>
    </rPh>
    <rPh sb="281" eb="283">
      <t>ダンタイ</t>
    </rPh>
    <rPh sb="283" eb="286">
      <t>ヘイキンチ</t>
    </rPh>
    <rPh sb="288" eb="290">
      <t>スウチ</t>
    </rPh>
    <rPh sb="291" eb="293">
      <t>シタマワ</t>
    </rPh>
    <rPh sb="300" eb="303">
      <t>ゼンネンド</t>
    </rPh>
    <rPh sb="304" eb="305">
      <t>クラ</t>
    </rPh>
    <rPh sb="315" eb="317">
      <t>ショリ</t>
    </rPh>
    <rPh sb="317" eb="319">
      <t>スイリョウ</t>
    </rPh>
    <rPh sb="329" eb="331">
      <t>ジャッカン</t>
    </rPh>
    <rPh sb="331" eb="333">
      <t>アッカ</t>
    </rPh>
    <rPh sb="380" eb="382">
      <t>カイラン</t>
    </rPh>
    <rPh sb="383" eb="386">
      <t>ミセツゾク</t>
    </rPh>
    <rPh sb="386" eb="388">
      <t>セタイ</t>
    </rPh>
    <rPh sb="389" eb="391">
      <t>タイショウ</t>
    </rPh>
    <rPh sb="394" eb="396">
      <t>カッコ</t>
    </rPh>
    <rPh sb="396" eb="398">
      <t>ホウモン</t>
    </rPh>
    <rPh sb="406" eb="408">
      <t>ケイハツ</t>
    </rPh>
    <rPh sb="408" eb="410">
      <t>カツドウ</t>
    </rPh>
    <rPh sb="414" eb="417">
      <t>ジョウカソウ</t>
    </rPh>
    <rPh sb="419" eb="421">
      <t>ノウギョウ</t>
    </rPh>
    <rPh sb="421" eb="423">
      <t>シュウラク</t>
    </rPh>
    <rPh sb="423" eb="425">
      <t>ハイスイ</t>
    </rPh>
    <rPh sb="426" eb="428">
      <t>セツゾク</t>
    </rPh>
    <rPh sb="430" eb="432">
      <t>ジンコウ</t>
    </rPh>
    <rPh sb="433" eb="434">
      <t>フ</t>
    </rPh>
    <rPh sb="440" eb="442">
      <t>カイゼン</t>
    </rPh>
    <rPh sb="457" eb="459">
      <t>ゲンイン</t>
    </rPh>
    <rPh sb="464" eb="466">
      <t>ヘイセイ</t>
    </rPh>
    <rPh sb="468" eb="470">
      <t>ネンド</t>
    </rPh>
    <rPh sb="471" eb="473">
      <t>キョウヨウ</t>
    </rPh>
    <rPh sb="473" eb="475">
      <t>カイシ</t>
    </rPh>
    <rPh sb="477" eb="479">
      <t>シセツ</t>
    </rPh>
    <rPh sb="481" eb="482">
      <t>ネン</t>
    </rPh>
    <rPh sb="484" eb="486">
      <t>ケイカ</t>
    </rPh>
    <rPh sb="497" eb="500">
      <t>チホウサイ</t>
    </rPh>
    <rPh sb="501" eb="503">
      <t>ショウカン</t>
    </rPh>
    <rPh sb="504" eb="505">
      <t>ハジ</t>
    </rPh>
    <rPh sb="513" eb="515">
      <t>セツゾク</t>
    </rPh>
    <rPh sb="516" eb="517">
      <t>スス</t>
    </rPh>
    <rPh sb="522" eb="524">
      <t>ユウシュウ</t>
    </rPh>
    <rPh sb="524" eb="526">
      <t>スイリョウ</t>
    </rPh>
    <rPh sb="527" eb="528">
      <t>フ</t>
    </rPh>
    <rPh sb="539" eb="541">
      <t>コンゴ</t>
    </rPh>
    <rPh sb="542" eb="544">
      <t>タイサク</t>
    </rPh>
    <rPh sb="548" eb="549">
      <t>サラ</t>
    </rPh>
    <rPh sb="551" eb="553">
      <t>セツゾク</t>
    </rPh>
    <rPh sb="553" eb="555">
      <t>ソクシン</t>
    </rPh>
    <rPh sb="556" eb="558">
      <t>ジッシ</t>
    </rPh>
    <rPh sb="560" eb="562">
      <t>セツゾク</t>
    </rPh>
    <rPh sb="562" eb="563">
      <t>スウ</t>
    </rPh>
    <rPh sb="564" eb="566">
      <t>ユウシュウ</t>
    </rPh>
    <rPh sb="566" eb="568">
      <t>スイリョウ</t>
    </rPh>
    <rPh sb="569" eb="571">
      <t>ゾウカ</t>
    </rPh>
    <rPh sb="579" eb="581">
      <t>カイゼン</t>
    </rPh>
    <rPh sb="582" eb="583">
      <t>ハカ</t>
    </rPh>
    <phoneticPr fontId="16"/>
  </si>
  <si>
    <t>平成６年度から管渠等の整備を行っており、整備から最長25年間が経過しており注意が必要である。今後定期的に検査を行い、長寿命化に努める。</t>
    <rPh sb="0" eb="2">
      <t>ヘイセイ</t>
    </rPh>
    <rPh sb="3" eb="4">
      <t>ネン</t>
    </rPh>
    <rPh sb="4" eb="5">
      <t>ド</t>
    </rPh>
    <rPh sb="7" eb="9">
      <t>カンキョ</t>
    </rPh>
    <rPh sb="9" eb="10">
      <t>トウ</t>
    </rPh>
    <rPh sb="11" eb="13">
      <t>セイビ</t>
    </rPh>
    <rPh sb="14" eb="15">
      <t>オコナ</t>
    </rPh>
    <rPh sb="20" eb="22">
      <t>セイビ</t>
    </rPh>
    <rPh sb="24" eb="26">
      <t>サイチョウ</t>
    </rPh>
    <rPh sb="28" eb="29">
      <t>ネン</t>
    </rPh>
    <rPh sb="29" eb="30">
      <t>カン</t>
    </rPh>
    <rPh sb="31" eb="33">
      <t>ケイカ</t>
    </rPh>
    <rPh sb="37" eb="39">
      <t>チュウイ</t>
    </rPh>
    <rPh sb="40" eb="42">
      <t>ヒツヨウ</t>
    </rPh>
    <rPh sb="46" eb="48">
      <t>コンゴ</t>
    </rPh>
    <rPh sb="48" eb="51">
      <t>テイキテキ</t>
    </rPh>
    <rPh sb="52" eb="54">
      <t>ケンサ</t>
    </rPh>
    <rPh sb="55" eb="56">
      <t>オコナ</t>
    </rPh>
    <rPh sb="58" eb="59">
      <t>チョウ</t>
    </rPh>
    <rPh sb="59" eb="62">
      <t>ジュミョウカ</t>
    </rPh>
    <rPh sb="63" eb="64">
      <t>ツト</t>
    </rPh>
    <phoneticPr fontId="16"/>
  </si>
  <si>
    <t>　平成26年度十四山東部処理場の供用開始により、農業集落排水事業は整備を完了した。
　令和２年４月１日に公営企業法一部適用を予定し、令和２年度に経営戦略を策定予定である。
　今後は接続促進を進め、使用料収入の増加に努めるとともに、整備等の適切な維持修繕を実施し長寿命化に努めていく。</t>
    <rPh sb="1" eb="3">
      <t>ヘイセイ</t>
    </rPh>
    <rPh sb="5" eb="6">
      <t>ネン</t>
    </rPh>
    <rPh sb="6" eb="7">
      <t>ド</t>
    </rPh>
    <rPh sb="7" eb="10">
      <t>ジュウシヤマ</t>
    </rPh>
    <rPh sb="10" eb="12">
      <t>トウブ</t>
    </rPh>
    <rPh sb="12" eb="15">
      <t>ショリジョウ</t>
    </rPh>
    <rPh sb="16" eb="18">
      <t>キョウヨウ</t>
    </rPh>
    <rPh sb="18" eb="20">
      <t>カイシ</t>
    </rPh>
    <rPh sb="24" eb="26">
      <t>ノウギョウ</t>
    </rPh>
    <rPh sb="26" eb="28">
      <t>シュウラク</t>
    </rPh>
    <rPh sb="28" eb="30">
      <t>ハイスイ</t>
    </rPh>
    <rPh sb="30" eb="32">
      <t>ジギョウ</t>
    </rPh>
    <rPh sb="33" eb="35">
      <t>セイビ</t>
    </rPh>
    <rPh sb="36" eb="38">
      <t>カンリョウ</t>
    </rPh>
    <rPh sb="43" eb="45">
      <t>レイワ</t>
    </rPh>
    <rPh sb="62" eb="64">
      <t>ヨテイ</t>
    </rPh>
    <rPh sb="66" eb="68">
      <t>レイワ</t>
    </rPh>
    <rPh sb="87" eb="89">
      <t>コンゴ</t>
    </rPh>
    <rPh sb="90" eb="92">
      <t>セツゾク</t>
    </rPh>
    <rPh sb="92" eb="94">
      <t>ソクシン</t>
    </rPh>
    <rPh sb="95" eb="96">
      <t>スス</t>
    </rPh>
    <rPh sb="98" eb="101">
      <t>シヨウリョウ</t>
    </rPh>
    <rPh sb="101" eb="103">
      <t>シュウニュウ</t>
    </rPh>
    <rPh sb="104" eb="106">
      <t>ゾウカ</t>
    </rPh>
    <rPh sb="107" eb="108">
      <t>ツト</t>
    </rPh>
    <rPh sb="115" eb="117">
      <t>セイビ</t>
    </rPh>
    <rPh sb="117" eb="118">
      <t>トウ</t>
    </rPh>
    <rPh sb="119" eb="121">
      <t>テキセツ</t>
    </rPh>
    <rPh sb="122" eb="124">
      <t>イジ</t>
    </rPh>
    <rPh sb="124" eb="126">
      <t>シュウゼン</t>
    </rPh>
    <rPh sb="127" eb="129">
      <t>ジッシ</t>
    </rPh>
    <rPh sb="130" eb="131">
      <t>チョウ</t>
    </rPh>
    <rPh sb="131" eb="134">
      <t>ジュミョウカ</t>
    </rPh>
    <rPh sb="135" eb="136">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</si>
</sst>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68-48F4-9DAB-54080C97BB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568-48F4-9DAB-54080C97BB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39.909999999999997</c:v>
                </c:pt>
                <c:pt idx="1">
                  <c:v>41.91</c:v>
                </c:pt>
                <c:pt idx="2">
                  <c:v>42.64</c:v>
                </c:pt>
                <c:pt idx="3">
                  <c:v>43.91</c:v>
                </c:pt>
                <c:pt idx="4">
                  <c:v>42.81</c:v>
                </c:pt>
              </c:numCache>
            </c:numRef>
          </c:val>
          <c:extLst>
            <c:ext xmlns:c16="http://schemas.microsoft.com/office/drawing/2014/chart" uri="{C3380CC4-5D6E-409C-BE32-E72D297353CC}">
              <c16:uniqueId val="{00000000-F916-4682-A774-531D43EF40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916-4682-A774-531D43EF40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73.2</c:v>
                </c:pt>
                <c:pt idx="1">
                  <c:v>75.14</c:v>
                </c:pt>
                <c:pt idx="2">
                  <c:v>77.88</c:v>
                </c:pt>
                <c:pt idx="3">
                  <c:v>79.95</c:v>
                </c:pt>
                <c:pt idx="4">
                  <c:v>80.89</c:v>
                </c:pt>
              </c:numCache>
            </c:numRef>
          </c:val>
          <c:extLst>
            <c:ext xmlns:c16="http://schemas.microsoft.com/office/drawing/2014/chart" uri="{C3380CC4-5D6E-409C-BE32-E72D297353CC}">
              <c16:uniqueId val="{00000000-6828-4174-8D3A-584E547955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6828-4174-8D3A-584E547955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72.27</c:v>
                </c:pt>
                <c:pt idx="1">
                  <c:v>80.42</c:v>
                </c:pt>
                <c:pt idx="2">
                  <c:v>73.36</c:v>
                </c:pt>
                <c:pt idx="3">
                  <c:v>80.02</c:v>
                </c:pt>
                <c:pt idx="4">
                  <c:v>76.569999999999993</c:v>
                </c:pt>
              </c:numCache>
            </c:numRef>
          </c:val>
          <c:extLst>
            <c:ext xmlns:c16="http://schemas.microsoft.com/office/drawing/2014/chart" uri="{C3380CC4-5D6E-409C-BE32-E72D297353CC}">
              <c16:uniqueId val="{00000000-71FD-494E-A947-8BEA64B925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FD-494E-A947-8BEA64B925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0C-4842-B5B3-F1FA644AA9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0C-4842-B5B3-F1FA644AA9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C4-440F-B794-E9665CD46B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4-440F-B794-E9665CD46B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96-4D91-AC8A-8EFBF05BC3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96-4D91-AC8A-8EFBF05BC3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F8-48F5-98FF-80A683CB08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F8-48F5-98FF-80A683CB08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1902.51</c:v>
                </c:pt>
                <c:pt idx="1">
                  <c:v>1327.98</c:v>
                </c:pt>
                <c:pt idx="2">
                  <c:v>1237.94</c:v>
                </c:pt>
                <c:pt idx="3">
                  <c:v>1139.3800000000001</c:v>
                </c:pt>
                <c:pt idx="4">
                  <c:v>1085.19</c:v>
                </c:pt>
              </c:numCache>
            </c:numRef>
          </c:val>
          <c:extLst>
            <c:ext xmlns:c16="http://schemas.microsoft.com/office/drawing/2014/chart" uri="{C3380CC4-5D6E-409C-BE32-E72D297353CC}">
              <c16:uniqueId val="{00000000-204D-4318-BDE9-CA29C51FE9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04D-4318-BDE9-CA29C51FE9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30.53</c:v>
                </c:pt>
                <c:pt idx="1">
                  <c:v>31.4</c:v>
                </c:pt>
                <c:pt idx="2">
                  <c:v>41.86</c:v>
                </c:pt>
                <c:pt idx="3">
                  <c:v>27.65</c:v>
                </c:pt>
                <c:pt idx="4">
                  <c:v>29.58</c:v>
                </c:pt>
              </c:numCache>
            </c:numRef>
          </c:val>
          <c:extLst>
            <c:ext xmlns:c16="http://schemas.microsoft.com/office/drawing/2014/chart" uri="{C3380CC4-5D6E-409C-BE32-E72D297353CC}">
              <c16:uniqueId val="{00000000-0D55-41AA-8A38-E4BB0D6B0C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D55-41AA-8A38-E4BB0D6B0C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420.59</c:v>
                </c:pt>
                <c:pt idx="1">
                  <c:v>417.2</c:v>
                </c:pt>
                <c:pt idx="2">
                  <c:v>312.39999999999998</c:v>
                </c:pt>
                <c:pt idx="3">
                  <c:v>472.08</c:v>
                </c:pt>
                <c:pt idx="4">
                  <c:v>445.58</c:v>
                </c:pt>
              </c:numCache>
            </c:numRef>
          </c:val>
          <c:extLst>
            <c:ext xmlns:c16="http://schemas.microsoft.com/office/drawing/2014/chart" uri="{C3380CC4-5D6E-409C-BE32-E72D297353CC}">
              <c16:uniqueId val="{00000000-015C-4994-A02C-04D3CD9C51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15C-4994-A02C-04D3CD9C51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愛知県　弥富市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62">
        <f>データ!S6</f>
        <v>44449</v>
      </c>
      <c r="AM8" s="62"/>
      <c r="AN8" s="62"/>
      <c r="AO8" s="62"/>
      <c r="AP8" s="62"/>
      <c r="AQ8" s="62"/>
      <c r="AR8" s="62"/>
      <c r="AS8" s="62"/>
      <c r="AT8" s="61">
        <f>データ!T6</f>
        <v>49</v>
      </c>
      <c r="AU8" s="61"/>
      <c r="AV8" s="61"/>
      <c r="AW8" s="61"/>
      <c r="AX8" s="61"/>
      <c r="AY8" s="61"/>
      <c r="AZ8" s="61"/>
      <c r="BA8" s="61"/>
      <c r="BB8" s="61">
        <f>データ!U6</f>
        <v>907.12</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t="str">
        <f>データ!O6</f>
        <v>該当数値なし</v>
      </c>
      <c r="J10" s="61"/>
      <c r="K10" s="61"/>
      <c r="L10" s="61"/>
      <c r="M10" s="61"/>
      <c r="N10" s="61"/>
      <c r="O10" s="61"/>
      <c r="P10" s="61">
        <f>データ!P6</f>
        <v>16.18</v>
      </c>
      <c r="Q10" s="61"/>
      <c r="R10" s="61"/>
      <c r="S10" s="61"/>
      <c r="T10" s="61"/>
      <c r="U10" s="61"/>
      <c r="V10" s="61"/>
      <c r="W10" s="61">
        <f>データ!Q6</f>
        <v>105.72</v>
      </c>
      <c r="X10" s="61"/>
      <c r="Y10" s="61"/>
      <c r="Z10" s="61"/>
      <c r="AA10" s="61"/>
      <c r="AB10" s="61"/>
      <c r="AC10" s="61"/>
      <c r="AD10" s="62">
        <f>データ!R6</f>
        <v>2376</v>
      </c>
      <c r="AE10" s="62"/>
      <c r="AF10" s="62"/>
      <c r="AG10" s="62"/>
      <c r="AH10" s="62"/>
      <c r="AI10" s="62"/>
      <c r="AJ10" s="62"/>
      <c r="AK10" s="2"/>
      <c r="AL10" s="62">
        <f>データ!V6</f>
        <v>7180</v>
      </c>
      <c r="AM10" s="62"/>
      <c r="AN10" s="62"/>
      <c r="AO10" s="62"/>
      <c r="AP10" s="62"/>
      <c r="AQ10" s="62"/>
      <c r="AR10" s="62"/>
      <c r="AS10" s="62"/>
      <c r="AT10" s="61">
        <f>データ!W6</f>
        <v>4.45</v>
      </c>
      <c r="AU10" s="61"/>
      <c r="AV10" s="61"/>
      <c r="AW10" s="61"/>
      <c r="AX10" s="61"/>
      <c r="AY10" s="61"/>
      <c r="AZ10" s="61"/>
      <c r="BA10" s="61"/>
      <c r="BB10" s="61">
        <f>データ!X6</f>
        <v>1613.48</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111</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112</v>
      </c>
      <c r="BM47" s="84"/>
      <c r="BN47" s="84"/>
      <c r="BO47" s="84"/>
      <c r="BP47" s="84"/>
      <c r="BQ47" s="84"/>
      <c r="BR47" s="84"/>
      <c r="BS47" s="84"/>
      <c r="BT47" s="84"/>
      <c r="BU47" s="84"/>
      <c r="BV47" s="84"/>
      <c r="BW47" s="84"/>
      <c r="BX47" s="84"/>
      <c r="BY47" s="84"/>
      <c r="BZ47" s="8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113</v>
      </c>
      <c r="BM66" s="84"/>
      <c r="BN66" s="84"/>
      <c r="BO66" s="84"/>
      <c r="BP66" s="84"/>
      <c r="BQ66" s="84"/>
      <c r="BR66" s="84"/>
      <c r="BS66" s="84"/>
      <c r="BT66" s="84"/>
      <c r="BU66" s="84"/>
      <c r="BV66" s="84"/>
      <c r="BW66" s="84"/>
      <c r="BX66" s="84"/>
      <c r="BY66" s="84"/>
      <c r="BZ66" s="8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FjNR8VYvI0iq+jgYSzi9bltLHh3m8172nN5KCsK3b9d6C40x3FIr0MEnMRgORRStFjMQlCFzlaodx8mPe9mIjA==" saltValue="Pgu7jfoXGQmg/wqO+8a/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2">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232351</v>
      </c>
      <c r="D6" s="33">
        <f t="shared" si="3"/>
        <v>47</v>
      </c>
      <c r="E6" s="33">
        <f t="shared" si="3"/>
        <v>17</v>
      </c>
      <c r="F6" s="33">
        <f t="shared" si="3"/>
        <v>5</v>
      </c>
      <c r="G6" s="33">
        <f t="shared" si="3"/>
        <v>0</v>
      </c>
      <c r="H6" s="33" t="str">
        <f t="shared" si="3"/>
        <v>愛知県　弥富市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16.18</v>
      </c>
      <c r="Q6" s="34">
        <f t="shared" si="3"/>
        <v>105.72</v>
      </c>
      <c r="R6" s="34">
        <f t="shared" si="3"/>
        <v>2376</v>
      </c>
      <c r="S6" s="34">
        <f t="shared" si="3"/>
        <v>44449</v>
      </c>
      <c r="T6" s="34">
        <f t="shared" si="3"/>
        <v>49</v>
      </c>
      <c r="U6" s="34">
        <f t="shared" si="3"/>
        <v>907.12</v>
      </c>
      <c r="V6" s="34">
        <f t="shared" si="3"/>
        <v>7180</v>
      </c>
      <c r="W6" s="34">
        <f t="shared" si="3"/>
        <v>4.45</v>
      </c>
      <c r="X6" s="34">
        <f t="shared" si="3"/>
        <v>1613.48</v>
      </c>
      <c r="Y6" s="35">
        <f>IF(Y7="",NA(),Y7)</f>
        <v>72.27</v>
      </c>
      <c r="Z6" s="35">
        <f t="shared" ref="Z6:AH6" si="4">IF(Z7="",NA(),Z7)</f>
        <v>80.42</v>
      </c>
      <c r="AA6" s="35">
        <f t="shared" si="4"/>
        <v>73.36</v>
      </c>
      <c r="AB6" s="35">
        <f t="shared" si="4"/>
        <v>80.02</v>
      </c>
      <c r="AC6" s="35">
        <f t="shared" si="4"/>
        <v>76.569999999999993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1902.51</v>
      </c>
      <c r="BG6" s="35">
        <f t="shared" ref="BG6:BO6" si="7">IF(BG7="",NA(),BG7)</f>
        <v>1327.98</v>
      </c>
      <c r="BH6" s="35">
        <f t="shared" si="7"/>
        <v>1237.94</v>
      </c>
      <c r="BI6" s="35">
        <f t="shared" si="7"/>
        <v>1139.3800000000001</v>
      </c>
      <c r="BJ6" s="35">
        <f t="shared" si="7"/>
        <v>1085.19</v>
      </c>
      <c r="BK6" s="35">
        <f t="shared" si="7"/>
        <v>1044.8</v>
      </c>
      <c r="BL6" s="35">
        <f t="shared" si="7"/>
        <v>1081.8</v>
      </c>
      <c r="BM6" s="35">
        <f t="shared" si="7"/>
        <v>974.93</v>
      </c>
      <c r="BN6" s="35">
        <f t="shared" si="7"/>
        <v>855.8</v>
      </c>
      <c r="BO6" s="35">
        <f t="shared" si="7"/>
        <v>789.46</v>
      </c>
      <c r="BP6" s="34" t="str">
        <f>IF(BP7="","",IF(BP7="-","【-】","【"&amp;SUBSTITUTE(TEXT(BP7,"#,##0.00"),"-","△")&amp;"】"))</f>
        <v>【747.76】</v>
      </c>
      <c r="BQ6" s="35">
        <f>IF(BQ7="",NA(),BQ7)</f>
        <v>30.53</v>
      </c>
      <c r="BR6" s="35">
        <f t="shared" ref="BR6:BZ6" si="8">IF(BR7="",NA(),BR7)</f>
        <v>31.4</v>
      </c>
      <c r="BS6" s="35">
        <f t="shared" si="8"/>
        <v>41.86</v>
      </c>
      <c r="BT6" s="35">
        <f t="shared" si="8"/>
        <v>27.65</v>
      </c>
      <c r="BU6" s="35">
        <f t="shared" si="8"/>
        <v>29.58</v>
      </c>
      <c r="BV6" s="35">
        <f t="shared" si="8"/>
        <v>50.82</v>
      </c>
      <c r="BW6" s="35">
        <f t="shared" si="8"/>
        <v>52.19</v>
      </c>
      <c r="BX6" s="35">
        <f t="shared" si="8"/>
        <v>55.32</v>
      </c>
      <c r="BY6" s="35">
        <f t="shared" si="8"/>
        <v>59.8</v>
      </c>
      <c r="BZ6" s="35">
        <f t="shared" si="8"/>
        <v>57.77</v>
      </c>
      <c r="CA6" s="34" t="str">
        <f>IF(CA7="","",IF(CA7="-","【-】","【"&amp;SUBSTITUTE(TEXT(CA7,"#,##0.00"),"-","△")&amp;"】"))</f>
        <v>【59.51】</v>
      </c>
      <c r="CB6" s="35">
        <f>IF(CB7="",NA(),CB7)</f>
        <v>420.59</v>
      </c>
      <c r="CC6" s="35">
        <f t="shared" ref="CC6:CK6" si="9">IF(CC7="",NA(),CC7)</f>
        <v>417.2</v>
      </c>
      <c r="CD6" s="35">
        <f t="shared" si="9"/>
        <v>312.39999999999998</v>
      </c>
      <c r="CE6" s="35">
        <f t="shared" si="9"/>
        <v>472.08</v>
      </c>
      <c r="CF6" s="35">
        <f t="shared" si="9"/>
        <v>445.58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39.909999999999997</v>
      </c>
      <c r="CN6" s="35">
        <f t="shared" ref="CN6:CV6" si="10">IF(CN7="",NA(),CN7)</f>
        <v>41.91</v>
      </c>
      <c r="CO6" s="35">
        <f t="shared" si="10"/>
        <v>42.64</v>
      </c>
      <c r="CP6" s="35">
        <f t="shared" si="10"/>
        <v>43.91</v>
      </c>
      <c r="CQ6" s="35">
        <f t="shared" si="10"/>
        <v>42.81</v>
      </c>
      <c r="CR6" s="35">
        <f t="shared" si="10"/>
        <v>53.24</v>
      </c>
      <c r="CS6" s="35">
        <f t="shared" si="10"/>
        <v>52.31</v>
      </c>
      <c r="CT6" s="35">
        <f t="shared" si="10"/>
        <v>60.65</v>
      </c>
      <c r="CU6" s="35">
        <f t="shared" si="10"/>
        <v>51.75</v>
      </c>
      <c r="CV6" s="35">
        <f t="shared" si="10"/>
        <v>50.68</v>
      </c>
      <c r="CW6" s="34" t="str">
        <f>IF(CW7="","",IF(CW7="-","【-】","【"&amp;SUBSTITUTE(TEXT(CW7,"#,##0.00"),"-","△")&amp;"】"))</f>
        <v>【52.23】</v>
      </c>
      <c r="CX6" s="35">
        <f>IF(CX7="",NA(),CX7)</f>
        <v>73.2</v>
      </c>
      <c r="CY6" s="35">
        <f t="shared" ref="CY6:DG6" si="11">IF(CY7="",NA(),CY7)</f>
        <v>75.14</v>
      </c>
      <c r="CZ6" s="35">
        <f t="shared" si="11"/>
        <v>77.88</v>
      </c>
      <c r="DA6" s="35">
        <f t="shared" si="11"/>
        <v>79.95</v>
      </c>
      <c r="DB6" s="35">
        <f t="shared" si="11"/>
        <v>80.89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232351</v>
      </c>
      <c r="D7" s="37">
        <v>47</v>
      </c>
      <c r="E7" s="37">
        <v>17</v>
      </c>
      <c r="F7" s="37">
        <v>5</v>
      </c>
      <c r="G7" s="37">
        <v>0</v>
      </c>
      <c r="H7" s="37" t="s">
        <v>98</v>
      </c>
      <c r="I7" s="37" t="s">
        <v>99</v>
      </c>
      <c r="J7" s="37" t="s">
        <v>100</v>
      </c>
      <c r="K7" s="37" t="s">
        <v>101</v>
      </c>
      <c r="L7" s="37" t="s">
        <v>102</v>
      </c>
      <c r="M7" s="37" t="s">
        <v>103</v>
      </c>
      <c r="N7" s="38" t="s">
        <v>104</v>
      </c>
      <c r="O7" s="38" t="s">
        <v>105</v>
      </c>
      <c r="P7" s="38">
        <v>16.18</v>
      </c>
      <c r="Q7" s="38">
        <v>105.72</v>
      </c>
      <c r="R7" s="38">
        <v>2376</v>
      </c>
      <c r="S7" s="38">
        <v>44449</v>
      </c>
      <c r="T7" s="38">
        <v>49</v>
      </c>
      <c r="U7" s="38">
        <v>907.12</v>
      </c>
      <c r="V7" s="38">
        <v>7180</v>
      </c>
      <c r="W7" s="38">
        <v>4.45</v>
      </c>
      <c r="X7" s="38">
        <v>1613.48</v>
      </c>
      <c r="Y7" s="38">
        <v>72.27</v>
      </c>
      <c r="Z7" s="38">
        <v>80.42</v>
      </c>
      <c r="AA7" s="38">
        <v>73.36</v>
      </c>
      <c r="AB7" s="38">
        <v>80.02</v>
      </c>
      <c r="AC7" s="38">
        <v>76.569999999999993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1902.51</v>
      </c>
      <c r="BG7" s="38">
        <v>1327.98</v>
      </c>
      <c r="BH7" s="38">
        <v>1237.94</v>
      </c>
      <c r="BI7" s="38">
        <v>1139.3800000000001</v>
      </c>
      <c r="BJ7" s="38">
        <v>1085.19</v>
      </c>
      <c r="BK7" s="38">
        <v>1044.8</v>
      </c>
      <c r="BL7" s="38">
        <v>1081.8</v>
      </c>
      <c r="BM7" s="38">
        <v>974.93</v>
      </c>
      <c r="BN7" s="38">
        <v>855.8</v>
      </c>
      <c r="BO7" s="38">
        <v>789.46</v>
      </c>
      <c r="BP7" s="38">
        <v>747.76</v>
      </c>
      <c r="BQ7" s="38">
        <v>30.53</v>
      </c>
      <c r="BR7" s="38">
        <v>31.4</v>
      </c>
      <c r="BS7" s="38">
        <v>41.86</v>
      </c>
      <c r="BT7" s="38">
        <v>27.65</v>
      </c>
      <c r="BU7" s="38">
        <v>29.58</v>
      </c>
      <c r="BV7" s="38">
        <v>50.82</v>
      </c>
      <c r="BW7" s="38">
        <v>52.19</v>
      </c>
      <c r="BX7" s="38">
        <v>55.32</v>
      </c>
      <c r="BY7" s="38">
        <v>59.8</v>
      </c>
      <c r="BZ7" s="38">
        <v>57.77</v>
      </c>
      <c r="CA7" s="38">
        <v>59.51</v>
      </c>
      <c r="CB7" s="38">
        <v>420.59</v>
      </c>
      <c r="CC7" s="38">
        <v>417.2</v>
      </c>
      <c r="CD7" s="38">
        <v>312.39999999999998</v>
      </c>
      <c r="CE7" s="38">
        <v>472.08</v>
      </c>
      <c r="CF7" s="38">
        <v>445.58</v>
      </c>
      <c r="CG7" s="38">
        <v>300.52</v>
      </c>
      <c r="CH7" s="38">
        <v>296.14</v>
      </c>
      <c r="CI7" s="38">
        <v>283.17</v>
      </c>
      <c r="CJ7" s="38">
        <v>263.76</v>
      </c>
      <c r="CK7" s="38">
        <v>274.35000000000002</v>
      </c>
      <c r="CL7" s="38">
        <v>261.45999999999998</v>
      </c>
      <c r="CM7" s="38">
        <v>39.909999999999997</v>
      </c>
      <c r="CN7" s="38">
        <v>41.91</v>
      </c>
      <c r="CO7" s="38">
        <v>42.64</v>
      </c>
      <c r="CP7" s="38">
        <v>43.91</v>
      </c>
      <c r="CQ7" s="38">
        <v>42.81</v>
      </c>
      <c r="CR7" s="38">
        <v>53.24</v>
      </c>
      <c r="CS7" s="38">
        <v>52.31</v>
      </c>
      <c r="CT7" s="38">
        <v>60.65</v>
      </c>
      <c r="CU7" s="38">
        <v>51.75</v>
      </c>
      <c r="CV7" s="38">
        <v>50.68</v>
      </c>
      <c r="CW7" s="38">
        <v>52.23</v>
      </c>
      <c r="CX7" s="38">
        <v>73.2</v>
      </c>
      <c r="CY7" s="38">
        <v>75.14</v>
      </c>
      <c r="CZ7" s="38">
        <v>77.88</v>
      </c>
      <c r="DA7" s="38">
        <v>79.95</v>
      </c>
      <c r="DB7" s="38">
        <v>80.89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2019-12-05T05:20:35Z</dcterms:created>
  <dcterms:modified xsi:type="dcterms:W3CDTF">2020-01-27T11:09:29Z</dcterms:modified>
  <cp:category/>
</cp:coreProperties>
</file>