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172.16.200.50\下水道課\H31年度\00課共通\002-1課共通調査・回答【庁舎内】\財政課\20200204 公営企業に係る「経営比較分析表」の分析等の確認について\回答\"/>
    </mc:Choice>
  </mc:AlternateContent>
  <xr:revisionPtr revIDLastSave="0" documentId="13_ncr:1_{64B56E20-025B-484A-A9DC-6A30441DA606}" xr6:coauthVersionLast="36" xr6:coauthVersionMax="36" xr10:uidLastSave="{00000000-0000-0000-0000-000000000000}"/>
  <workbookProtection workbookAlgorithmName="SHA-512" workbookHashValue="y0WjdHEl6POygnpxXbdxNCXhbqyqLlg516GGcTYBuXectbfQN3+9XZfcJ7U+1ywNe3JSfZcPStcXcMF9Vnpajg==" workbookSaltValue="Dc9fd3h2FxLDCSSLKu19vA==" workbookSpinCount="100000" lockStructure="1"/>
  <bookViews>
    <workbookView xWindow="0" yWindow="0" windowWidth="20490" windowHeight="670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P10" i="4"/>
  <c r="I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<sst xmlns="http://schemas.openxmlformats.org/spreadsheetml/2006/main" count="228" uniqueCount="113">
  <si>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</si>
  <si>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</si>
  <si>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</si>
  <si>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</si>
  <si>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</si>
  <si>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</si>
  <si>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</si>
  <si>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</si>
  <si>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</si>
  <si>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</si>
  <si>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</si>
  <si>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</si>
  <si>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</si>
  <si>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</si>
  <si>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</si>
  <si>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</si>
  <si>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</si>
  <si>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</si>
  <si>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</si>
  <si>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</si>
  <si>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</si>
  <si>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</si>
  <si>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</si>
  <si>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</si>
  <si>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</si>
  <si>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</si>
  <si>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</si>
  <si>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</si>
  <si>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</si>
  <si>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</si>
  <si>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</si>
  <si>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</si>
  <si>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</si>
  <si>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</si>
  <si>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</si>
  <si>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</si>
  <si>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</si>
  <si>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</si>
  <si>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</si>
  <si>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</si>
  <si>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</si>
  <si>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</si>
  <si>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</si>
  <si>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</si>
  <si>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</si>
  <si>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</si>
  <si>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</si>
  <si>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</si>
  <si>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</si>
  <si>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</si>
  <si>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</si>
  <si>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</si>
  <si>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</si>
  <si>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</si>
  <si>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</si>
  <si>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</si>
  <si>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</si>
  <si>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</si>
  <si>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</si>
  <si>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</si>
  <si>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</si>
  <si>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</si>
  <si>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</si>
  <si>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</si>
  <si>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</si>
  <si>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</si>
  <si>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</si>
  <si>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</si>
  <si>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</si>
  <si>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</si>
  <si>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</si>
  <si>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</si>
  <si>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</si>
  <si>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</si>
  <si>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</si>
  <si>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</si>
  <si>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</si>
  <si>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</si>
  <si>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</si>
  <si>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</si>
  <si>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</si>
  <si>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</si>
  <si>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</si>
  <si>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</si>
  <si>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</si>
  <si>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</si>
  <si>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</si>
  <si>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</si>
  <si>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</si>
  <si>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</si>
  <si>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</si>
  <si>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</si>
  <si>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</si>
  <si>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</si>
  <si>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</si>
  <si>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</si>
  <si>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</si>
  <si>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みよし市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</si>
  <si>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</si>
  <si>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</si>
  <si>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</si>
  <si>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</si>
  <si>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</si>
  <si>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</si>
  <si>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</si>
  <si>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</si>
  <si>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</si>
  <si>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</si>
  <si>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</si>
  <si>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</si>
  <si>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打切り決算に伴い、翌年度に引き継いだ支払いに対し他会計繰入金を充当したことにより他会計繰入金が54,268千円増加したこと、また、支払いの一部を翌年度に引き継いだことにより営業費用が74,003千円減少したことより、57.4ポイント上昇しました。打切り決算により表面上は黒字となっていますが、本来は収益の柱となるべき料金収入が乏しく、他会計繰入金に依存している状態であるため、今後は経費削減や使用料改定等による収入増加により汚水処理に係る経費回収、事業の適正化が必要と考えます。
　④企業債残高対事業規模比率は、打切り決算により汚水処理費が74,003千円減少し分流式下水道に要する経費が減少したことにより、一般会計負担分減少したため、200.26ポイント上昇しました。将来的には、整備事業の縮小により企業債残高は減少していく見込みです。
　⑤経費回収率及び⑥汚水処理原価は、打切り決算により営業費用の支払いの一部を翌年度に引き継いだことにより、汚水処理費が減少し、⑤は21.76ポイント上昇、⑥は80.22ポイント下降しました。経費削減により改善していく必要がありますが、経費削減や施設使用料の改定による収入増加のみで経費を賄うのには限度があります。施設の老朽化等に伴い増加する維持管理費に対応するため、農業集落排水事業より維持管理費が経済的な流域関連公共下水道への切替接続を関係団体等と協議し、類似団体と同程度の水準となるよう経営改善を図っていきます。
　⑦施設利用率は、類似団体と比較すると高い数値となっています。今後も適正利用を推進していきます。
　⑧水洗化率は供用開始から30年経過していることもあり、類似団体より高い水準で推移しています。</t>
    <rPh sb="2" eb="5">
      <t>シュウエキテキ</t>
    </rPh>
    <rPh sb="5" eb="7">
      <t>シュウシ</t>
    </rPh>
    <rPh sb="7" eb="9">
      <t>ヒリツ</t>
    </rPh>
    <rPh sb="11" eb="13">
      <t>ウチキ</t>
    </rPh>
    <rPh sb="14" eb="16">
      <t>ケッサン</t>
    </rPh>
    <rPh sb="17" eb="18">
      <t>トモナ</t>
    </rPh>
    <rPh sb="20" eb="23">
      <t>ヨクネンド</t>
    </rPh>
    <rPh sb="24" eb="25">
      <t>ヒ</t>
    </rPh>
    <rPh sb="26" eb="27">
      <t>ツ</t>
    </rPh>
    <rPh sb="29" eb="31">
      <t>シハラ</t>
    </rPh>
    <rPh sb="33" eb="34">
      <t>タイ</t>
    </rPh>
    <rPh sb="35" eb="36">
      <t>タ</t>
    </rPh>
    <rPh sb="36" eb="38">
      <t>カイケイ</t>
    </rPh>
    <rPh sb="38" eb="40">
      <t>クリイレ</t>
    </rPh>
    <rPh sb="40" eb="41">
      <t>キン</t>
    </rPh>
    <rPh sb="42" eb="44">
      <t>ジュウトウ</t>
    </rPh>
    <rPh sb="51" eb="52">
      <t>タ</t>
    </rPh>
    <rPh sb="52" eb="54">
      <t>カイケイ</t>
    </rPh>
    <rPh sb="54" eb="56">
      <t>クリイレ</t>
    </rPh>
    <rPh sb="56" eb="57">
      <t>キン</t>
    </rPh>
    <rPh sb="64" eb="66">
      <t>センエン</t>
    </rPh>
    <rPh sb="66" eb="68">
      <t>ゾウカ</t>
    </rPh>
    <rPh sb="76" eb="78">
      <t>シハラ</t>
    </rPh>
    <rPh sb="80" eb="82">
      <t>イチブ</t>
    </rPh>
    <rPh sb="83" eb="86">
      <t>ヨクネンド</t>
    </rPh>
    <rPh sb="87" eb="88">
      <t>ヒ</t>
    </rPh>
    <rPh sb="89" eb="90">
      <t>ツ</t>
    </rPh>
    <rPh sb="97" eb="99">
      <t>エイギョウ</t>
    </rPh>
    <rPh sb="99" eb="101">
      <t>ヒヨウ</t>
    </rPh>
    <rPh sb="108" eb="110">
      <t>センエン</t>
    </rPh>
    <rPh sb="110" eb="112">
      <t>ゲンショウ</t>
    </rPh>
    <rPh sb="127" eb="129">
      <t>ジョウショウ</t>
    </rPh>
    <rPh sb="134" eb="136">
      <t>ウチキ</t>
    </rPh>
    <rPh sb="137" eb="139">
      <t>ケッサン</t>
    </rPh>
    <rPh sb="142" eb="144">
      <t>ヒョウメン</t>
    </rPh>
    <rPh sb="144" eb="145">
      <t>ジョウ</t>
    </rPh>
    <rPh sb="146" eb="148">
      <t>クロジ</t>
    </rPh>
    <rPh sb="157" eb="159">
      <t>ホンライ</t>
    </rPh>
    <rPh sb="253" eb="255">
      <t>キギョウ</t>
    </rPh>
    <rPh sb="255" eb="256">
      <t>サイ</t>
    </rPh>
    <rPh sb="256" eb="258">
      <t>ザンダカ</t>
    </rPh>
    <rPh sb="258" eb="259">
      <t>タイ</t>
    </rPh>
    <rPh sb="259" eb="261">
      <t>ジギョウ</t>
    </rPh>
    <rPh sb="261" eb="263">
      <t>キボ</t>
    </rPh>
    <rPh sb="263" eb="265">
      <t>ヒリツ</t>
    </rPh>
    <rPh sb="267" eb="269">
      <t>ウチキ</t>
    </rPh>
    <rPh sb="270" eb="272">
      <t>ケッサン</t>
    </rPh>
    <rPh sb="275" eb="277">
      <t>オスイ</t>
    </rPh>
    <rPh sb="277" eb="279">
      <t>ショリ</t>
    </rPh>
    <rPh sb="287" eb="289">
      <t>センエン</t>
    </rPh>
    <rPh sb="289" eb="291">
      <t>ゲンショウ</t>
    </rPh>
    <rPh sb="292" eb="294">
      <t>ブンリュウ</t>
    </rPh>
    <rPh sb="294" eb="295">
      <t>シキ</t>
    </rPh>
    <rPh sb="295" eb="298">
      <t>ゲスイドウ</t>
    </rPh>
    <rPh sb="299" eb="300">
      <t>ヨウ</t>
    </rPh>
    <rPh sb="302" eb="304">
      <t>ケイヒ</t>
    </rPh>
    <rPh sb="305" eb="307">
      <t>ゲンショウ</t>
    </rPh>
    <rPh sb="315" eb="317">
      <t>イッパン</t>
    </rPh>
    <rPh sb="317" eb="319">
      <t>カイケイ</t>
    </rPh>
    <rPh sb="319" eb="321">
      <t>フタン</t>
    </rPh>
    <rPh sb="321" eb="322">
      <t>ブン</t>
    </rPh>
    <rPh sb="322" eb="324">
      <t>ゲンショウ</t>
    </rPh>
    <rPh sb="339" eb="341">
      <t>ジョウショウ</t>
    </rPh>
    <rPh sb="346" eb="349">
      <t>ショウライテキ</t>
    </rPh>
    <rPh sb="352" eb="354">
      <t>セイビ</t>
    </rPh>
    <rPh sb="354" eb="356">
      <t>ジギョウ</t>
    </rPh>
    <rPh sb="357" eb="359">
      <t>シュクショウ</t>
    </rPh>
    <rPh sb="362" eb="364">
      <t>キギョウ</t>
    </rPh>
    <rPh sb="364" eb="365">
      <t>サイ</t>
    </rPh>
    <rPh sb="365" eb="367">
      <t>ザンダカ</t>
    </rPh>
    <rPh sb="368" eb="370">
      <t>ゲンショウ</t>
    </rPh>
    <rPh sb="374" eb="376">
      <t>ミコ</t>
    </rPh>
    <rPh sb="383" eb="385">
      <t>ケイヒ</t>
    </rPh>
    <rPh sb="385" eb="387">
      <t>カイシュウ</t>
    </rPh>
    <rPh sb="387" eb="388">
      <t>リツ</t>
    </rPh>
    <rPh sb="388" eb="389">
      <t>オヨ</t>
    </rPh>
    <rPh sb="391" eb="393">
      <t>オスイ</t>
    </rPh>
    <rPh sb="393" eb="395">
      <t>ショリ</t>
    </rPh>
    <rPh sb="395" eb="397">
      <t>ゲンカ</t>
    </rPh>
    <rPh sb="399" eb="401">
      <t>ウチキ</t>
    </rPh>
    <rPh sb="402" eb="404">
      <t>ケッサン</t>
    </rPh>
    <rPh sb="407" eb="409">
      <t>エイギョウ</t>
    </rPh>
    <rPh sb="409" eb="411">
      <t>ヒヨウ</t>
    </rPh>
    <rPh sb="412" eb="414">
      <t>シハラ</t>
    </rPh>
    <rPh sb="416" eb="418">
      <t>イチブ</t>
    </rPh>
    <rPh sb="419" eb="422">
      <t>ヨクネンド</t>
    </rPh>
    <rPh sb="423" eb="424">
      <t>ヒ</t>
    </rPh>
    <rPh sb="425" eb="426">
      <t>ツ</t>
    </rPh>
    <rPh sb="434" eb="436">
      <t>オスイ</t>
    </rPh>
    <rPh sb="436" eb="438">
      <t>ショリ</t>
    </rPh>
    <rPh sb="438" eb="439">
      <t>ヒ</t>
    </rPh>
    <rPh sb="440" eb="442">
      <t>ゲンショウ</t>
    </rPh>
    <rPh sb="455" eb="457">
      <t>ジョウショウ</t>
    </rPh>
    <rPh sb="469" eb="471">
      <t>カコウ</t>
    </rPh>
    <phoneticPr fontId="4"/>
  </si>
  <si>
    <t>　将来にわたり農業集落排水事業を安定的に継続させるため、施設の老朽化対策や管渠更新の投資は重要です。供用開始から既に30年経過した施設もあり、管渠改善率については類似団体と比較し高い水準となっています。今後も施設の老朽化や更新期に備えストックマネジメント計画の策定を行い、適正な施設管理を継続できるよう取り組んでいきます。</t>
    <phoneticPr fontId="4"/>
  </si>
  <si>
    <t>　市の汚水処理施設の整備は、汚水処理人口普及率が99.8％と処理施設の整備が概ね完了しています。農業集落排水事業は供用開始から30年を経過している施設があります。今後は維持管理費の縮減のため、流域関連公共下水道への切替接続による経営改善が必要と考えます。経費削減による事業の効率化や下水道使用料の改定により、経営基盤の強化や経営の健全化を図ることが必要と考えます。
令和2年度経営戦略策定予定</t>
    <rPh sb="184" eb="186">
      <t>レイワ</t>
    </rPh>
    <rPh sb="187" eb="189">
      <t>ネンド</t>
    </rPh>
    <rPh sb="189" eb="191">
      <t>ケイエイ</t>
    </rPh>
    <rPh sb="191" eb="193">
      <t>センリャク</t>
    </rPh>
    <rPh sb="193" eb="195">
      <t>サクテイ</t>
    </rPh>
    <rPh sb="195" eb="19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</si>
</sst>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1.01</c:v>
                </c:pt>
                <c:pt idx="1">
                  <c:v>0.52</c:v>
                </c:pt>
                <c:pt idx="2">
                  <c:v>0.53</c:v>
                </c:pt>
                <c:pt idx="3">
                  <c:v>0.42</c:v>
                </c:pt>
                <c:pt idx="4">
                  <c:v>0.26</c:v>
                </c:pt>
              </c:numCache>
            </c:numRef>
          </c:val>
          <c:extLst>
            <c:ext xmlns:c16="http://schemas.microsoft.com/office/drawing/2014/chart" uri="{C3380CC4-5D6E-409C-BE32-E72D297353CC}">
              <c16:uniqueId val="{00000000-E4AD-45A5-B507-7EC924F89CE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0.11</c:v>
                </c:pt>
                <c:pt idx="2">
                  <c:v>0.05</c:v>
                </c:pt>
                <c:pt idx="3">
                  <c:v>0.44</c:v>
                </c:pt>
                <c:pt idx="4">
                  <c:v>0.04</c:v>
                </c:pt>
              </c:numCache>
            </c:numRef>
          </c:val>
          <c:smooth val="0"/>
          <c:extLst>
            <c:ext xmlns:c16="http://schemas.microsoft.com/office/drawing/2014/chart" uri="{C3380CC4-5D6E-409C-BE32-E72D297353CC}">
              <c16:uniqueId val="{00000001-E4AD-45A5-B507-7EC924F89CE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59.3</c:v>
                </c:pt>
                <c:pt idx="1">
                  <c:v>62.85</c:v>
                </c:pt>
                <c:pt idx="2">
                  <c:v>62.22</c:v>
                </c:pt>
                <c:pt idx="3">
                  <c:v>65.900000000000006</c:v>
                </c:pt>
                <c:pt idx="4">
                  <c:v>63.18</c:v>
                </c:pt>
              </c:numCache>
            </c:numRef>
          </c:val>
          <c:extLst>
            <c:ext xmlns:c16="http://schemas.microsoft.com/office/drawing/2014/chart" uri="{C3380CC4-5D6E-409C-BE32-E72D297353CC}">
              <c16:uniqueId val="{00000000-792E-4596-AE77-00F4770AB9D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58.47</c:v>
                </c:pt>
                <c:pt idx="1">
                  <c:v>57.3</c:v>
                </c:pt>
                <c:pt idx="2">
                  <c:v>56</c:v>
                </c:pt>
                <c:pt idx="3">
                  <c:v>56.01</c:v>
                </c:pt>
                <c:pt idx="4">
                  <c:v>56.72</c:v>
                </c:pt>
              </c:numCache>
            </c:numRef>
          </c:val>
          <c:smooth val="0"/>
          <c:extLst>
            <c:ext xmlns:c16="http://schemas.microsoft.com/office/drawing/2014/chart" uri="{C3380CC4-5D6E-409C-BE32-E72D297353CC}">
              <c16:uniqueId val="{00000001-792E-4596-AE77-00F4770AB9D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92.3</c:v>
                </c:pt>
                <c:pt idx="1">
                  <c:v>92.29</c:v>
                </c:pt>
                <c:pt idx="2">
                  <c:v>92.2</c:v>
                </c:pt>
                <c:pt idx="3">
                  <c:v>92.2</c:v>
                </c:pt>
                <c:pt idx="4">
                  <c:v>93.25</c:v>
                </c:pt>
              </c:numCache>
            </c:numRef>
          </c:val>
          <c:extLst>
            <c:ext xmlns:c16="http://schemas.microsoft.com/office/drawing/2014/chart" uri="{C3380CC4-5D6E-409C-BE32-E72D297353CC}">
              <c16:uniqueId val="{00000000-9337-477C-AED9-8AC80223F1E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88.58</c:v>
                </c:pt>
                <c:pt idx="1">
                  <c:v>89.43</c:v>
                </c:pt>
                <c:pt idx="2">
                  <c:v>89.51</c:v>
                </c:pt>
                <c:pt idx="3">
                  <c:v>89.77</c:v>
                </c:pt>
                <c:pt idx="4">
                  <c:v>90.04</c:v>
                </c:pt>
              </c:numCache>
            </c:numRef>
          </c:val>
          <c:smooth val="0"/>
          <c:extLst>
            <c:ext xmlns:c16="http://schemas.microsoft.com/office/drawing/2014/chart" uri="{C3380CC4-5D6E-409C-BE32-E72D297353CC}">
              <c16:uniqueId val="{00000001-9337-477C-AED9-8AC80223F1E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98.08</c:v>
                </c:pt>
                <c:pt idx="1">
                  <c:v>96.96</c:v>
                </c:pt>
                <c:pt idx="2">
                  <c:v>82.4</c:v>
                </c:pt>
                <c:pt idx="3">
                  <c:v>62.88</c:v>
                </c:pt>
                <c:pt idx="4">
                  <c:v>120.28</c:v>
                </c:pt>
              </c:numCache>
            </c:numRef>
          </c:val>
          <c:extLst>
            <c:ext xmlns:c16="http://schemas.microsoft.com/office/drawing/2014/chart" uri="{C3380CC4-5D6E-409C-BE32-E72D297353CC}">
              <c16:uniqueId val="{00000000-656A-46DB-90BE-0C4725EC0D2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6A-46DB-90BE-0C4725EC0D2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D8-4676-94E8-02324E6CC9B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D8-4676-94E8-02324E6CC9B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D2-4311-B756-7590F6766CF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D2-4311-B756-7590F6766CF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BE-41B0-BA32-B2B27E3E68C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BE-41B0-BA32-B2B27E3E68C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F3-4E54-87EA-BA9F8D36F52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F3-4E54-87EA-BA9F8D36F52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794.27</c:v>
                </c:pt>
                <c:pt idx="1">
                  <c:v>0</c:v>
                </c:pt>
                <c:pt idx="2">
                  <c:v>0</c:v>
                </c:pt>
                <c:pt idx="3">
                  <c:v>0</c:v>
                </c:pt>
                <c:pt idx="4" formatCode="#,##0.00;&quot;△&quot;#,##0.00;&quot;-&quot;">
                  <c:v>200.26</c:v>
                </c:pt>
              </c:numCache>
            </c:numRef>
          </c:val>
          <c:extLst>
            <c:ext xmlns:c16="http://schemas.microsoft.com/office/drawing/2014/chart" uri="{C3380CC4-5D6E-409C-BE32-E72D297353CC}">
              <c16:uniqueId val="{00000000-2C28-4AE1-9595-96D34680D98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632.94000000000005</c:v>
                </c:pt>
                <c:pt idx="1">
                  <c:v>721.43</c:v>
                </c:pt>
                <c:pt idx="2">
                  <c:v>685.34</c:v>
                </c:pt>
                <c:pt idx="3">
                  <c:v>684.74</c:v>
                </c:pt>
                <c:pt idx="4">
                  <c:v>654.91999999999996</c:v>
                </c:pt>
              </c:numCache>
            </c:numRef>
          </c:val>
          <c:smooth val="0"/>
          <c:extLst>
            <c:ext xmlns:c16="http://schemas.microsoft.com/office/drawing/2014/chart" uri="{C3380CC4-5D6E-409C-BE32-E72D297353CC}">
              <c16:uniqueId val="{00000001-2C28-4AE1-9595-96D34680D98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35.5</c:v>
                </c:pt>
                <c:pt idx="1">
                  <c:v>45.26</c:v>
                </c:pt>
                <c:pt idx="2">
                  <c:v>44.85</c:v>
                </c:pt>
                <c:pt idx="3">
                  <c:v>46.02</c:v>
                </c:pt>
                <c:pt idx="4">
                  <c:v>67.78</c:v>
                </c:pt>
              </c:numCache>
            </c:numRef>
          </c:val>
          <c:extLst>
            <c:ext xmlns:c16="http://schemas.microsoft.com/office/drawing/2014/chart" uri="{C3380CC4-5D6E-409C-BE32-E72D297353CC}">
              <c16:uniqueId val="{00000000-B12D-4641-B596-41A2528BDE8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62.3</c:v>
                </c:pt>
                <c:pt idx="1">
                  <c:v>59.3</c:v>
                </c:pt>
                <c:pt idx="2">
                  <c:v>59.83</c:v>
                </c:pt>
                <c:pt idx="3">
                  <c:v>65.33</c:v>
                </c:pt>
                <c:pt idx="4">
                  <c:v>65.39</c:v>
                </c:pt>
              </c:numCache>
            </c:numRef>
          </c:val>
          <c:smooth val="0"/>
          <c:extLst>
            <c:ext xmlns:c16="http://schemas.microsoft.com/office/drawing/2014/chart" uri="{C3380CC4-5D6E-409C-BE32-E72D297353CC}">
              <c16:uniqueId val="{00000001-B12D-4641-B596-41A2528BDE8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295.36</c:v>
                </c:pt>
                <c:pt idx="1">
                  <c:v>233.93</c:v>
                </c:pt>
                <c:pt idx="2">
                  <c:v>237.31</c:v>
                </c:pt>
                <c:pt idx="3">
                  <c:v>230.22</c:v>
                </c:pt>
                <c:pt idx="4">
                  <c:v>150</c:v>
                </c:pt>
              </c:numCache>
            </c:numRef>
          </c:val>
          <c:extLst>
            <c:ext xmlns:c16="http://schemas.microsoft.com/office/drawing/2014/chart" uri="{C3380CC4-5D6E-409C-BE32-E72D297353CC}">
              <c16:uniqueId val="{00000000-7C79-4727-AFB6-80AB0833E21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235.07</c:v>
                </c:pt>
                <c:pt idx="1">
                  <c:v>248.14</c:v>
                </c:pt>
                <c:pt idx="2">
                  <c:v>246.66</c:v>
                </c:pt>
                <c:pt idx="3">
                  <c:v>227.43</c:v>
                </c:pt>
                <c:pt idx="4">
                  <c:v>230.88</c:v>
                </c:pt>
              </c:numCache>
            </c:numRef>
          </c:val>
          <c:smooth val="0"/>
          <c:extLst>
            <c:ext xmlns:c16="http://schemas.microsoft.com/office/drawing/2014/chart" uri="{C3380CC4-5D6E-409C-BE32-E72D297353CC}">
              <c16:uniqueId val="{00000001-7C79-4727-AFB6-80AB0833E21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みよし市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非設置</v>
      </c>
      <c r="AE8" s="49"/>
      <c r="AF8" s="49"/>
      <c r="AG8" s="49"/>
      <c r="AH8" s="49"/>
      <c r="AI8" s="49"/>
      <c r="AJ8" s="49"/>
      <c r="AK8" s="3"/>
      <c r="AL8" s="50">
        <f>データ!S6</f>
        <v>61272</v>
      </c>
      <c r="AM8" s="50"/>
      <c r="AN8" s="50"/>
      <c r="AO8" s="50"/>
      <c r="AP8" s="50"/>
      <c r="AQ8" s="50"/>
      <c r="AR8" s="50"/>
      <c r="AS8" s="50"/>
      <c r="AT8" s="45">
        <f>データ!T6</f>
        <v>32.19</v>
      </c>
      <c r="AU8" s="45"/>
      <c r="AV8" s="45"/>
      <c r="AW8" s="45"/>
      <c r="AX8" s="45"/>
      <c r="AY8" s="45"/>
      <c r="AZ8" s="45"/>
      <c r="BA8" s="45"/>
      <c r="BB8" s="45">
        <f>データ!U6</f>
        <v>1903.45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19.97</v>
      </c>
      <c r="Q10" s="45"/>
      <c r="R10" s="45"/>
      <c r="S10" s="45"/>
      <c r="T10" s="45"/>
      <c r="U10" s="45"/>
      <c r="V10" s="45"/>
      <c r="W10" s="45">
        <f>データ!Q6</f>
        <v>90.5</v>
      </c>
      <c r="X10" s="45"/>
      <c r="Y10" s="45"/>
      <c r="Z10" s="45"/>
      <c r="AA10" s="45"/>
      <c r="AB10" s="45"/>
      <c r="AC10" s="45"/>
      <c r="AD10" s="50">
        <f>データ!R6</f>
        <v>1940</v>
      </c>
      <c r="AE10" s="50"/>
      <c r="AF10" s="50"/>
      <c r="AG10" s="50"/>
      <c r="AH10" s="50"/>
      <c r="AI10" s="50"/>
      <c r="AJ10" s="50"/>
      <c r="AK10" s="2"/>
      <c r="AL10" s="50">
        <f>データ!V6</f>
        <v>12215</v>
      </c>
      <c r="AM10" s="50"/>
      <c r="AN10" s="50"/>
      <c r="AO10" s="50"/>
      <c r="AP10" s="50"/>
      <c r="AQ10" s="50"/>
      <c r="AR10" s="50"/>
      <c r="AS10" s="50"/>
      <c r="AT10" s="45">
        <f>データ!W6</f>
        <v>4.49</v>
      </c>
      <c r="AU10" s="45"/>
      <c r="AV10" s="45"/>
      <c r="AW10" s="45"/>
      <c r="AX10" s="45"/>
      <c r="AY10" s="45"/>
      <c r="AZ10" s="45"/>
      <c r="BA10" s="45"/>
      <c r="BB10" s="45">
        <f>データ!X6</f>
        <v>2720.49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XJ3iQMy7ggX7DY9MUg2fin33iBMACNxroYUJ3H8IqQWzB5G4tWm253kPa03K3xcz3TPfCaG4FFFHF5IJbsAWDA==" saltValue="C+XwyUFCo8pySAcDeApte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28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232360</v>
      </c>
      <c r="D6" s="33">
        <f t="shared" si="3"/>
        <v>47</v>
      </c>
      <c r="E6" s="33">
        <f t="shared" si="3"/>
        <v>17</v>
      </c>
      <c r="F6" s="33">
        <f t="shared" si="3"/>
        <v>5</v>
      </c>
      <c r="G6" s="33">
        <f t="shared" si="3"/>
        <v>0</v>
      </c>
      <c r="H6" s="33" t="str">
        <f t="shared" si="3"/>
        <v>愛知県　みよし市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19.97</v>
      </c>
      <c r="Q6" s="34">
        <f t="shared" si="3"/>
        <v>90.5</v>
      </c>
      <c r="R6" s="34">
        <f t="shared" si="3"/>
        <v>1940</v>
      </c>
      <c r="S6" s="34">
        <f t="shared" si="3"/>
        <v>61272</v>
      </c>
      <c r="T6" s="34">
        <f t="shared" si="3"/>
        <v>32.19</v>
      </c>
      <c r="U6" s="34">
        <f t="shared" si="3"/>
        <v>1903.45</v>
      </c>
      <c r="V6" s="34">
        <f t="shared" si="3"/>
        <v>12215</v>
      </c>
      <c r="W6" s="34">
        <f t="shared" si="3"/>
        <v>4.49</v>
      </c>
      <c r="X6" s="34">
        <f t="shared" si="3"/>
        <v>2720.49</v>
      </c>
      <c r="Y6" s="35">
        <f>IF(Y7="",NA(),Y7)</f>
        <v>98.08</v>
      </c>
      <c r="Z6" s="35">
        <f t="shared" ref="Z6:AH6" si="4">IF(Z7="",NA(),Z7)</f>
        <v>96.96</v>
      </c>
      <c r="AA6" s="35">
        <f t="shared" si="4"/>
        <v>82.4</v>
      </c>
      <c r="AB6" s="35">
        <f t="shared" si="4"/>
        <v>62.88</v>
      </c>
      <c r="AC6" s="35">
        <f t="shared" si="4"/>
        <v>120.28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794.27</v>
      </c>
      <c r="BG6" s="34">
        <f t="shared" ref="BG6:BO6" si="7">IF(BG7="",NA(),BG7)</f>
        <v>0</v>
      </c>
      <c r="BH6" s="34">
        <f t="shared" si="7"/>
        <v>0</v>
      </c>
      <c r="BI6" s="34">
        <f t="shared" si="7"/>
        <v>0</v>
      </c>
      <c r="BJ6" s="35">
        <f t="shared" si="7"/>
        <v>200.26</v>
      </c>
      <c r="BK6" s="35">
        <f t="shared" si="7"/>
        <v>632.94000000000005</v>
      </c>
      <c r="BL6" s="35">
        <f t="shared" si="7"/>
        <v>721.43</v>
      </c>
      <c r="BM6" s="35">
        <f t="shared" si="7"/>
        <v>685.34</v>
      </c>
      <c r="BN6" s="35">
        <f t="shared" si="7"/>
        <v>684.74</v>
      </c>
      <c r="BO6" s="35">
        <f t="shared" si="7"/>
        <v>654.91999999999996</v>
      </c>
      <c r="BP6" s="34" t="str">
        <f>IF(BP7="","",IF(BP7="-","【-】","【"&amp;SUBSTITUTE(TEXT(BP7,"#,##0.00"),"-","△")&amp;"】"))</f>
        <v>【747.76】</v>
      </c>
      <c r="BQ6" s="35">
        <f>IF(BQ7="",NA(),BQ7)</f>
        <v>35.5</v>
      </c>
      <c r="BR6" s="35">
        <f t="shared" ref="BR6:BZ6" si="8">IF(BR7="",NA(),BR7)</f>
        <v>45.26</v>
      </c>
      <c r="BS6" s="35">
        <f t="shared" si="8"/>
        <v>44.85</v>
      </c>
      <c r="BT6" s="35">
        <f t="shared" si="8"/>
        <v>46.02</v>
      </c>
      <c r="BU6" s="35">
        <f t="shared" si="8"/>
        <v>67.78</v>
      </c>
      <c r="BV6" s="35">
        <f t="shared" si="8"/>
        <v>62.3</v>
      </c>
      <c r="BW6" s="35">
        <f t="shared" si="8"/>
        <v>59.3</v>
      </c>
      <c r="BX6" s="35">
        <f t="shared" si="8"/>
        <v>59.83</v>
      </c>
      <c r="BY6" s="35">
        <f t="shared" si="8"/>
        <v>65.33</v>
      </c>
      <c r="BZ6" s="35">
        <f t="shared" si="8"/>
        <v>65.39</v>
      </c>
      <c r="CA6" s="34" t="str">
        <f>IF(CA7="","",IF(CA7="-","【-】","【"&amp;SUBSTITUTE(TEXT(CA7,"#,##0.00"),"-","△")&amp;"】"))</f>
        <v>【59.51】</v>
      </c>
      <c r="CB6" s="35">
        <f>IF(CB7="",NA(),CB7)</f>
        <v>295.36</v>
      </c>
      <c r="CC6" s="35">
        <f t="shared" ref="CC6:CK6" si="9">IF(CC7="",NA(),CC7)</f>
        <v>233.93</v>
      </c>
      <c r="CD6" s="35">
        <f t="shared" si="9"/>
        <v>237.31</v>
      </c>
      <c r="CE6" s="35">
        <f t="shared" si="9"/>
        <v>230.22</v>
      </c>
      <c r="CF6" s="35">
        <f t="shared" si="9"/>
        <v>150</v>
      </c>
      <c r="CG6" s="35">
        <f t="shared" si="9"/>
        <v>235.07</v>
      </c>
      <c r="CH6" s="35">
        <f t="shared" si="9"/>
        <v>248.14</v>
      </c>
      <c r="CI6" s="35">
        <f t="shared" si="9"/>
        <v>246.66</v>
      </c>
      <c r="CJ6" s="35">
        <f t="shared" si="9"/>
        <v>227.43</v>
      </c>
      <c r="CK6" s="35">
        <f t="shared" si="9"/>
        <v>230.88</v>
      </c>
      <c r="CL6" s="34" t="str">
        <f>IF(CL7="","",IF(CL7="-","【-】","【"&amp;SUBSTITUTE(TEXT(CL7,"#,##0.00"),"-","△")&amp;"】"))</f>
        <v>【261.46】</v>
      </c>
      <c r="CM6" s="35">
        <f>IF(CM7="",NA(),CM7)</f>
        <v>59.3</v>
      </c>
      <c r="CN6" s="35">
        <f t="shared" ref="CN6:CV6" si="10">IF(CN7="",NA(),CN7)</f>
        <v>62.85</v>
      </c>
      <c r="CO6" s="35">
        <f t="shared" si="10"/>
        <v>62.22</v>
      </c>
      <c r="CP6" s="35">
        <f t="shared" si="10"/>
        <v>65.900000000000006</v>
      </c>
      <c r="CQ6" s="35">
        <f t="shared" si="10"/>
        <v>63.18</v>
      </c>
      <c r="CR6" s="35">
        <f t="shared" si="10"/>
        <v>58.47</v>
      </c>
      <c r="CS6" s="35">
        <f t="shared" si="10"/>
        <v>57.3</v>
      </c>
      <c r="CT6" s="35">
        <f t="shared" si="10"/>
        <v>56</v>
      </c>
      <c r="CU6" s="35">
        <f t="shared" si="10"/>
        <v>56.01</v>
      </c>
      <c r="CV6" s="35">
        <f t="shared" si="10"/>
        <v>56.72</v>
      </c>
      <c r="CW6" s="34" t="str">
        <f>IF(CW7="","",IF(CW7="-","【-】","【"&amp;SUBSTITUTE(TEXT(CW7,"#,##0.00"),"-","△")&amp;"】"))</f>
        <v>【52.23】</v>
      </c>
      <c r="CX6" s="35">
        <f>IF(CX7="",NA(),CX7)</f>
        <v>92.3</v>
      </c>
      <c r="CY6" s="35">
        <f t="shared" ref="CY6:DG6" si="11">IF(CY7="",NA(),CY7)</f>
        <v>92.29</v>
      </c>
      <c r="CZ6" s="35">
        <f t="shared" si="11"/>
        <v>92.2</v>
      </c>
      <c r="DA6" s="35">
        <f t="shared" si="11"/>
        <v>92.2</v>
      </c>
      <c r="DB6" s="35">
        <f t="shared" si="11"/>
        <v>93.25</v>
      </c>
      <c r="DC6" s="35">
        <f t="shared" si="11"/>
        <v>88.58</v>
      </c>
      <c r="DD6" s="35">
        <f t="shared" si="11"/>
        <v>89.43</v>
      </c>
      <c r="DE6" s="35">
        <f t="shared" si="11"/>
        <v>89.51</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1.01</v>
      </c>
      <c r="EF6" s="35">
        <f t="shared" ref="EF6:EN6" si="14">IF(EF7="",NA(),EF7)</f>
        <v>0.52</v>
      </c>
      <c r="EG6" s="35">
        <f t="shared" si="14"/>
        <v>0.53</v>
      </c>
      <c r="EH6" s="35">
        <f t="shared" si="14"/>
        <v>0.42</v>
      </c>
      <c r="EI6" s="35">
        <f t="shared" si="14"/>
        <v>0.26</v>
      </c>
      <c r="EJ6" s="35">
        <f t="shared" si="14"/>
        <v>0.03</v>
      </c>
      <c r="EK6" s="35">
        <f t="shared" si="14"/>
        <v>0.11</v>
      </c>
      <c r="EL6" s="35">
        <f t="shared" si="14"/>
        <v>0.05</v>
      </c>
      <c r="EM6" s="35">
        <f t="shared" si="14"/>
        <v>0.44</v>
      </c>
      <c r="EN6" s="35">
        <f t="shared" si="14"/>
        <v>0.04</v>
      </c>
      <c r="EO6" s="34" t="str">
        <f>IF(EO7="","",IF(EO7="-","【-】","【"&amp;SUBSTITUTE(TEXT(EO7,"#,##0.00"),"-","△")&amp;"】"))</f>
        <v>【0.02】</v>
      </c>
    </row>
    <row r="7" spans="1:145" s="36" customFormat="1" x14ac:dyDescent="0.15">
      <c r="A7" s="28"/>
      <c r="B7" s="37">
        <v>2018</v>
      </c>
      <c r="C7" s="37">
        <v>232360</v>
      </c>
      <c r="D7" s="37">
        <v>47</v>
      </c>
      <c r="E7" s="37">
        <v>17</v>
      </c>
      <c r="F7" s="37">
        <v>5</v>
      </c>
      <c r="G7" s="37">
        <v>0</v>
      </c>
      <c r="H7" s="37" t="s">
        <v>97</v>
      </c>
      <c r="I7" s="37" t="s">
        <v>98</v>
      </c>
      <c r="J7" s="37" t="s">
        <v>99</v>
      </c>
      <c r="K7" s="37" t="s">
        <v>100</v>
      </c>
      <c r="L7" s="37" t="s">
        <v>101</v>
      </c>
      <c r="M7" s="37" t="s">
        <v>102</v>
      </c>
      <c r="N7" s="38" t="s">
        <v>103</v>
      </c>
      <c r="O7" s="38" t="s">
        <v>104</v>
      </c>
      <c r="P7" s="38">
        <v>19.97</v>
      </c>
      <c r="Q7" s="38">
        <v>90.5</v>
      </c>
      <c r="R7" s="38">
        <v>1940</v>
      </c>
      <c r="S7" s="38">
        <v>61272</v>
      </c>
      <c r="T7" s="38">
        <v>32.19</v>
      </c>
      <c r="U7" s="38">
        <v>1903.45</v>
      </c>
      <c r="V7" s="38">
        <v>12215</v>
      </c>
      <c r="W7" s="38">
        <v>4.49</v>
      </c>
      <c r="X7" s="38">
        <v>2720.49</v>
      </c>
      <c r="Y7" s="38">
        <v>98.08</v>
      </c>
      <c r="Z7" s="38">
        <v>96.96</v>
      </c>
      <c r="AA7" s="38">
        <v>82.4</v>
      </c>
      <c r="AB7" s="38">
        <v>62.88</v>
      </c>
      <c r="AC7" s="38">
        <v>120.28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794.27</v>
      </c>
      <c r="BG7" s="38">
        <v>0</v>
      </c>
      <c r="BH7" s="38">
        <v>0</v>
      </c>
      <c r="BI7" s="38">
        <v>0</v>
      </c>
      <c r="BJ7" s="38">
        <v>200.26</v>
      </c>
      <c r="BK7" s="38">
        <v>632.94000000000005</v>
      </c>
      <c r="BL7" s="38">
        <v>721.43</v>
      </c>
      <c r="BM7" s="38">
        <v>685.34</v>
      </c>
      <c r="BN7" s="38">
        <v>684.74</v>
      </c>
      <c r="BO7" s="38">
        <v>654.91999999999996</v>
      </c>
      <c r="BP7" s="38">
        <v>747.76</v>
      </c>
      <c r="BQ7" s="38">
        <v>35.5</v>
      </c>
      <c r="BR7" s="38">
        <v>45.26</v>
      </c>
      <c r="BS7" s="38">
        <v>44.85</v>
      </c>
      <c r="BT7" s="38">
        <v>46.02</v>
      </c>
      <c r="BU7" s="38">
        <v>67.78</v>
      </c>
      <c r="BV7" s="38">
        <v>62.3</v>
      </c>
      <c r="BW7" s="38">
        <v>59.3</v>
      </c>
      <c r="BX7" s="38">
        <v>59.83</v>
      </c>
      <c r="BY7" s="38">
        <v>65.33</v>
      </c>
      <c r="BZ7" s="38">
        <v>65.39</v>
      </c>
      <c r="CA7" s="38">
        <v>59.51</v>
      </c>
      <c r="CB7" s="38">
        <v>295.36</v>
      </c>
      <c r="CC7" s="38">
        <v>233.93</v>
      </c>
      <c r="CD7" s="38">
        <v>237.31</v>
      </c>
      <c r="CE7" s="38">
        <v>230.22</v>
      </c>
      <c r="CF7" s="38">
        <v>150</v>
      </c>
      <c r="CG7" s="38">
        <v>235.07</v>
      </c>
      <c r="CH7" s="38">
        <v>248.14</v>
      </c>
      <c r="CI7" s="38">
        <v>246.66</v>
      </c>
      <c r="CJ7" s="38">
        <v>227.43</v>
      </c>
      <c r="CK7" s="38">
        <v>230.88</v>
      </c>
      <c r="CL7" s="38">
        <v>261.45999999999998</v>
      </c>
      <c r="CM7" s="38">
        <v>59.3</v>
      </c>
      <c r="CN7" s="38">
        <v>62.85</v>
      </c>
      <c r="CO7" s="38">
        <v>62.22</v>
      </c>
      <c r="CP7" s="38">
        <v>65.900000000000006</v>
      </c>
      <c r="CQ7" s="38">
        <v>63.18</v>
      </c>
      <c r="CR7" s="38">
        <v>58.47</v>
      </c>
      <c r="CS7" s="38">
        <v>57.3</v>
      </c>
      <c r="CT7" s="38">
        <v>56</v>
      </c>
      <c r="CU7" s="38">
        <v>56.01</v>
      </c>
      <c r="CV7" s="38">
        <v>56.72</v>
      </c>
      <c r="CW7" s="38">
        <v>52.23</v>
      </c>
      <c r="CX7" s="38">
        <v>92.3</v>
      </c>
      <c r="CY7" s="38">
        <v>92.29</v>
      </c>
      <c r="CZ7" s="38">
        <v>92.2</v>
      </c>
      <c r="DA7" s="38">
        <v>92.2</v>
      </c>
      <c r="DB7" s="38">
        <v>93.25</v>
      </c>
      <c r="DC7" s="38">
        <v>88.58</v>
      </c>
      <c r="DD7" s="38">
        <v>89.43</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1.01</v>
      </c>
      <c r="EF7" s="38">
        <v>0.52</v>
      </c>
      <c r="EG7" s="38">
        <v>0.53</v>
      </c>
      <c r="EH7" s="38">
        <v>0.42</v>
      </c>
      <c r="EI7" s="38">
        <v>0.26</v>
      </c>
      <c r="EJ7" s="38">
        <v>0.03</v>
      </c>
      <c r="EK7" s="38">
        <v>0.11</v>
      </c>
      <c r="EL7" s="38">
        <v>0.05</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みよし市</cp:lastModifiedBy>
  <cp:lastPrinted>2020-02-06T08:21:09Z</cp:lastPrinted>
  <dcterms:created xsi:type="dcterms:W3CDTF">2019-12-05T05:20:36Z</dcterms:created>
  <dcterms:modified xsi:type="dcterms:W3CDTF">2020-02-10T02:44:50Z</dcterms:modified>
  <cp:category/>
</cp:coreProperties>
</file>