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0dRrtrgyOy/HePIo8QJu41YN72FQ8MgZYqTgGCj14BPPbYEP121aKb72hV8Xdrl1yTgXKYTq8o2lvSKstRI7Rw==" workbookSaltValue="k2IEFVAcIy+UgFnYW7Y+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<sst xmlns="http://schemas.openxmlformats.org/spreadsheetml/2006/main" count="320" uniqueCount="117">
  <si>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</si>
  <si>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</si>
  <si>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</si>
  <si>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</si>
  <si>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</si>
  <si>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</si>
  <si>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</si>
  <si>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</si>
  <si>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</si>
  <si>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</si>
  <si>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</si>
  <si>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</si>
  <si>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</si>
  <si>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</si>
  <si>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</si>
  <si>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</si>
  <si>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</si>
  <si>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</si>
  <si>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</si>
  <si>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</si>
  <si>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</si>
  <si>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</si>
  <si>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</si>
  <si>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</si>
  <si>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</si>
  <si>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</si>
  <si>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</si>
  <si>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</si>
  <si>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</si>
  <si>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</si>
  <si>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</si>
  <si>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</si>
  <si>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</si>
  <si>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</si>
  <si>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</si>
  <si>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</si>
  <si>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</si>
  <si>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</si>
  <si>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</si>
  <si>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</si>
  <si>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</si>
  <si>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</si>
  <si>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</si>
  <si>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</si>
  <si>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</si>
  <si>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</si>
  <si>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</si>
  <si>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</si>
  <si>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</si>
  <si>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</si>
  <si>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</si>
  <si>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</si>
  <si>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</si>
  <si>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</si>
  <si>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</si>
  <si>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</si>
  <si>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</si>
  <si>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</si>
  <si>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</si>
  <si>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</si>
  <si>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</si>
  <si>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</si>
  <si>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</si>
  <si>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</si>
  <si>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</si>
  <si>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</si>
  <si>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</si>
  <si>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</si>
  <si>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</si>
  <si>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</si>
  <si>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</si>
  <si>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</si>
  <si>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</si>
  <si>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</si>
  <si>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</si>
  <si>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</si>
  <si>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</si>
  <si>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</si>
  <si>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</si>
  <si>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</si>
  <si>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</si>
  <si>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</si>
  <si>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</si>
  <si>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</si>
  <si>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</si>
  <si>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</si>
  <si>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</si>
  <si>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</si>
  <si>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</si>
  <si>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</si>
  <si>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</si>
  <si>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</si>
  <si>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</si>
  <si>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</si>
  <si>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</si>
  <si>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</si>
  <si>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</si>
  <si>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</si>
  <si>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</si>
  <si>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</si>
  <si>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</si>
  <si>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</si>
  <si>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</si>
  <si>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</si>
  <si>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</si>
  <si>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</si>
  <si>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</si>
  <si>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</si>
  <si>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</si>
  <si>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</si>
  <si>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</si>
  <si>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</si>
  <si>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</si>
  <si>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</si>
  <si>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全国平均及び類似団体平均値より数値が下回っている。
③管渠改善率
　全国平均と数値がほぼ同じで、類似団体平均値より数値が上回っている。
　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1" eb="3">
      <t>ユウケイ</t>
    </rPh>
    <rPh sb="3" eb="5">
      <t>コテイ</t>
    </rPh>
    <rPh sb="5" eb="7">
      <t>シサン</t>
    </rPh>
    <rPh sb="7" eb="9">
      <t>ゲンカ</t>
    </rPh>
    <rPh sb="9" eb="11">
      <t>ショウキャク</t>
    </rPh>
    <rPh sb="11" eb="12">
      <t>リツ</t>
    </rPh>
    <rPh sb="32" eb="33">
      <t>シタ</t>
    </rPh>
    <rPh sb="49" eb="51">
      <t>ゼンコク</t>
    </rPh>
    <rPh sb="51" eb="53">
      <t>ヘイキン</t>
    </rPh>
    <rPh sb="54" eb="56">
      <t>スウチ</t>
    </rPh>
    <rPh sb="59" eb="60">
      <t>オナ</t>
    </rPh>
    <rPh sb="75" eb="77">
      <t>ウワマワ</t>
    </rPh>
    <rPh sb="114" eb="116">
      <t>ヘイセイ</t>
    </rPh>
    <rPh sb="118" eb="119">
      <t>ネン</t>
    </rPh>
    <rPh sb="119" eb="120">
      <t>ド</t>
    </rPh>
    <rPh sb="122" eb="124">
      <t>カンキョ</t>
    </rPh>
    <rPh sb="124" eb="125">
      <t>トウ</t>
    </rPh>
    <rPh sb="126" eb="128">
      <t>セイビ</t>
    </rPh>
    <rPh sb="129" eb="130">
      <t>オコナ</t>
    </rPh>
    <rPh sb="135" eb="137">
      <t>セイビ</t>
    </rPh>
    <rPh sb="139" eb="141">
      <t>ネンスウ</t>
    </rPh>
    <rPh sb="152" eb="155">
      <t>ロウキュウカ</t>
    </rPh>
    <rPh sb="159" eb="160">
      <t>スス</t>
    </rPh>
    <rPh sb="166" eb="169">
      <t>テイキテキ</t>
    </rPh>
    <rPh sb="170" eb="172">
      <t>ケンサ</t>
    </rPh>
    <rPh sb="173" eb="174">
      <t>オコナ</t>
    </rPh>
    <rPh sb="175" eb="176">
      <t>チョウ</t>
    </rPh>
    <rPh sb="176" eb="179">
      <t>ジュミョウカ</t>
    </rPh>
    <rPh sb="180" eb="181">
      <t>ツト</t>
    </rPh>
    <phoneticPr fontId="15"/>
  </si>
  <si>
    <t>　平成22年３月末の供用開始から11年を経過しているが、令和７年度までの概成に向けて現在も供用区域の拡大を行っている。
　経営の健全化・効率化の改善方針として、平成30年度から特定環境保全公共下水道事業を公共下水道事業に統合、令和２年４月１日から公営企業法一部適用をし、令和２年度に経営戦略の見直し、令和６年度に経営戦略の改定予定など、経費の節減に努めている。新規起債の発行による数値の低下に注意が必要であるが、接続促進を進め接続数と有収水量を伸ばすことにより各数値の改善を行っていく。</t>
    <rPh sb="28" eb="30">
      <t>レイワ</t>
    </rPh>
    <rPh sb="88" eb="90">
      <t>トクテイ</t>
    </rPh>
    <rPh sb="90" eb="92">
      <t>カンキョウ</t>
    </rPh>
    <rPh sb="92" eb="94">
      <t>ホゼン</t>
    </rPh>
    <rPh sb="94" eb="96">
      <t>コウキョウ</t>
    </rPh>
    <rPh sb="96" eb="99">
      <t>ゲスイドウ</t>
    </rPh>
    <rPh sb="99" eb="101">
      <t>ジギョウ</t>
    </rPh>
    <rPh sb="113" eb="115">
      <t>レイワ</t>
    </rPh>
    <rPh sb="138" eb="140">
      <t>ネンド</t>
    </rPh>
    <rPh sb="141" eb="143">
      <t>ケイエイ</t>
    </rPh>
    <rPh sb="143" eb="145">
      <t>センリャク</t>
    </rPh>
    <rPh sb="146" eb="148">
      <t>ミナオ</t>
    </rPh>
    <rPh sb="150" eb="152">
      <t>レイワ</t>
    </rPh>
    <rPh sb="153" eb="155">
      <t>ネンド</t>
    </rPh>
    <rPh sb="156" eb="158">
      <t>ケイエイ</t>
    </rPh>
    <rPh sb="158" eb="160">
      <t>センリャク</t>
    </rPh>
    <rPh sb="161" eb="163">
      <t>カイテイ</t>
    </rPh>
    <rPh sb="163" eb="165">
      <t>ヨテイ</t>
    </rPh>
    <phoneticPr fontId="15"/>
  </si>
  <si>
    <t>①経常収支比率
　全国平均及び類似団体平均値より数値が上回っている。
　単年度の収支は黒字ではあるが、今後も健全な経営を続けていくために、啓発活動等の接続促進を実施し、接続数と有収水量を伸ばすことにより使用料収入を増加させ、繰入金に依存しないよう努める。
③流動比率
　全国平均より数値が上回っており、類似団体平均値より数値が下回っている。
　企業債の償還により低い数値を示しているが、将来、使用料収入を原資として償還するよう努める。
④企業債残高対事業規模比率
　全国平均より数値が上回っており、類似団体平均値より数値が下回っている。
　毎年管渠布設工事を行っていることから、企業債の新規の起債により、高い数値を示す傾向にある。
⑤経費回収率
　全国平均と類似団体平均値の間の数値である。
　適正な使用料収入を確保するために、啓発活動等の接続促進を実施し、接続数と有収水量を伸ばし、繰入金に依存しないよう努める。
⑥汚水処理原価
　全国平均及び類似団体平均値より数値が上回っている。
　毎年供用開始区域の拡大をしていることから、接続率が低く、有収水量が過小となっており、高い数値を示しているが、啓発活動等の接続促進を実施し、接続数と有収水量を伸ばし、コスト削減に努める。
⑧水洗化率
　全国平均及び類似団体平均値より数値が下回っている。
　啓発活動等の接続促進を実施し、水洗化人口は向上しているが、毎年供用開始区域の拡大をしていることから、接続率が低く、低い数値を示している。</t>
    <rPh sb="1" eb="3">
      <t>ケイジョウ</t>
    </rPh>
    <rPh sb="27" eb="28">
      <t>ウエ</t>
    </rPh>
    <rPh sb="36" eb="39">
      <t>タンネンド</t>
    </rPh>
    <rPh sb="40" eb="42">
      <t>シュウシ</t>
    </rPh>
    <rPh sb="43" eb="45">
      <t>クロジ</t>
    </rPh>
    <rPh sb="51" eb="53">
      <t>コンゴ</t>
    </rPh>
    <rPh sb="54" eb="56">
      <t>ケンゼン</t>
    </rPh>
    <rPh sb="57" eb="59">
      <t>ケイエイ</t>
    </rPh>
    <rPh sb="60" eb="61">
      <t>ツヅ</t>
    </rPh>
    <rPh sb="101" eb="104">
      <t>シヨウリョウ</t>
    </rPh>
    <rPh sb="104" eb="106">
      <t>シュウニュウ</t>
    </rPh>
    <rPh sb="107" eb="109">
      <t>ゾウカ</t>
    </rPh>
    <rPh sb="112" eb="114">
      <t>クリイレ</t>
    </rPh>
    <rPh sb="114" eb="115">
      <t>キン</t>
    </rPh>
    <rPh sb="116" eb="118">
      <t>イゾン</t>
    </rPh>
    <rPh sb="123" eb="124">
      <t>ツト</t>
    </rPh>
    <rPh sb="130" eb="132">
      <t>リュウドウ</t>
    </rPh>
    <rPh sb="132" eb="134">
      <t>ヒリツ</t>
    </rPh>
    <rPh sb="173" eb="175">
      <t>キギョウ</t>
    </rPh>
    <rPh sb="177" eb="179">
      <t>ショウカン</t>
    </rPh>
    <rPh sb="182" eb="183">
      <t>ヒク</t>
    </rPh>
    <rPh sb="184" eb="186">
      <t>スウチ</t>
    </rPh>
    <rPh sb="187" eb="188">
      <t>ジ</t>
    </rPh>
    <rPh sb="194" eb="196">
      <t>ショウライ</t>
    </rPh>
    <rPh sb="197" eb="200">
      <t>シヨウリョウ</t>
    </rPh>
    <rPh sb="200" eb="202">
      <t>シュウニュウ</t>
    </rPh>
    <rPh sb="203" eb="205">
      <t>ゲンシ</t>
    </rPh>
    <rPh sb="208" eb="210">
      <t>ショウカン</t>
    </rPh>
    <rPh sb="214" eb="215">
      <t>ツト</t>
    </rPh>
    <rPh sb="235" eb="237">
      <t>ゼンコク</t>
    </rPh>
    <rPh sb="237" eb="239">
      <t>ヘイキン</t>
    </rPh>
    <rPh sb="251" eb="253">
      <t>ルイジ</t>
    </rPh>
    <rPh sb="253" eb="255">
      <t>ダンタイ</t>
    </rPh>
    <rPh sb="255" eb="257">
      <t>ヘイキン</t>
    </rPh>
    <rPh sb="257" eb="258">
      <t>チ</t>
    </rPh>
    <rPh sb="260" eb="262">
      <t>スウチ</t>
    </rPh>
    <rPh sb="263" eb="265">
      <t>シタマワ</t>
    </rPh>
    <rPh sb="291" eb="293">
      <t>キギョウ</t>
    </rPh>
    <rPh sb="304" eb="305">
      <t>タカ</t>
    </rPh>
    <rPh sb="306" eb="308">
      <t>スウチ</t>
    </rPh>
    <rPh sb="309" eb="310">
      <t>シメ</t>
    </rPh>
    <rPh sb="311" eb="313">
      <t>ケイコウ</t>
    </rPh>
    <rPh sb="350" eb="352">
      <t>テキセイ</t>
    </rPh>
    <rPh sb="353" eb="356">
      <t>シヨウリョウ</t>
    </rPh>
    <rPh sb="356" eb="358">
      <t>シュウニュウ</t>
    </rPh>
    <rPh sb="359" eb="361">
      <t>カクホ</t>
    </rPh>
    <rPh sb="448" eb="450">
      <t>マイトシ</t>
    </rPh>
    <rPh sb="469" eb="471">
      <t>セツゾク</t>
    </rPh>
    <rPh sb="471" eb="472">
      <t>リツ</t>
    </rPh>
    <rPh sb="473" eb="474">
      <t>ヒク</t>
    </rPh>
    <rPh sb="476" eb="478">
      <t>ユウシュウ</t>
    </rPh>
    <rPh sb="478" eb="480">
      <t>スイリョウ</t>
    </rPh>
    <rPh sb="490" eb="491">
      <t>タカ</t>
    </rPh>
    <rPh sb="492" eb="494">
      <t>スウチ</t>
    </rPh>
    <rPh sb="495" eb="496">
      <t>シメ</t>
    </rPh>
    <rPh sb="533" eb="535">
      <t>サクゲン</t>
    </rPh>
    <rPh sb="536" eb="537">
      <t>ツト</t>
    </rPh>
    <rPh sb="605" eb="607">
      <t>マイトシ</t>
    </rPh>
    <rPh sb="626" eb="628">
      <t>セツゾク</t>
    </rPh>
    <rPh sb="628" eb="629">
      <t>リツ</t>
    </rPh>
    <rPh sb="630" eb="631">
      <t>ヒク</t>
    </rPh>
    <rPh sb="633" eb="634">
      <t>ヒク</t>
    </rPh>
    <rPh sb="635" eb="637">
      <t>スウチ</t>
    </rPh>
    <rPh sb="638" eb="639">
      <t>シメ</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</si>
</sst>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0.31</c:v>
                </c:pt>
              </c:numCache>
            </c:numRef>
          </c:val>
          <c:extLst>
            <c:ext xmlns:c16="http://schemas.microsoft.com/office/drawing/2014/chart" uri="{C3380CC4-5D6E-409C-BE32-E72D297353CC}">
              <c16:uniqueId val="{00000000-0C5D-44C9-B694-88B9DF53A4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0C5D-44C9-B694-88B9DF53A4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A-4384-B458-63D670343C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44.35</c:v>
                </c:pt>
              </c:numCache>
            </c:numRef>
          </c:val>
          <c:smooth val="0"/>
          <c:extLst>
            <c:ext xmlns:c16="http://schemas.microsoft.com/office/drawing/2014/chart" uri="{C3380CC4-5D6E-409C-BE32-E72D297353CC}">
              <c16:uniqueId val="{00000001-9F9A-4384-B458-63D670343C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47.69</c:v>
                </c:pt>
              </c:numCache>
            </c:numRef>
          </c:val>
          <c:extLst>
            <c:ext xmlns:c16="http://schemas.microsoft.com/office/drawing/2014/chart" uri="{C3380CC4-5D6E-409C-BE32-E72D297353CC}">
              <c16:uniqueId val="{00000000-4D52-4E92-9414-775ABAE563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63.65</c:v>
                </c:pt>
              </c:numCache>
            </c:numRef>
          </c:val>
          <c:smooth val="0"/>
          <c:extLst>
            <c:ext xmlns:c16="http://schemas.microsoft.com/office/drawing/2014/chart" uri="{C3380CC4-5D6E-409C-BE32-E72D297353CC}">
              <c16:uniqueId val="{00000001-4D52-4E92-9414-775ABAE563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116.98</c:v>
                </c:pt>
              </c:numCache>
            </c:numRef>
          </c:val>
          <c:extLst>
            <c:ext xmlns:c16="http://schemas.microsoft.com/office/drawing/2014/chart" uri="{C3380CC4-5D6E-409C-BE32-E72D297353CC}">
              <c16:uniqueId val="{00000000-21D1-48B2-9202-1E78A9E059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105.2</c:v>
                </c:pt>
              </c:numCache>
            </c:numRef>
          </c:val>
          <c:smooth val="0"/>
          <c:extLst>
            <c:ext xmlns:c16="http://schemas.microsoft.com/office/drawing/2014/chart" uri="{C3380CC4-5D6E-409C-BE32-E72D297353CC}">
              <c16:uniqueId val="{00000001-21D1-48B2-9202-1E78A9E059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1.95</c:v>
                </c:pt>
              </c:numCache>
            </c:numRef>
          </c:val>
          <c:extLst>
            <c:ext xmlns:c16="http://schemas.microsoft.com/office/drawing/2014/chart" uri="{C3380CC4-5D6E-409C-BE32-E72D297353CC}">
              <c16:uniqueId val="{00000000-518C-4C96-A13B-AD9160FB6E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6.42</c:v>
                </c:pt>
              </c:numCache>
            </c:numRef>
          </c:val>
          <c:smooth val="0"/>
          <c:extLst>
            <c:ext xmlns:c16="http://schemas.microsoft.com/office/drawing/2014/chart" uri="{C3380CC4-5D6E-409C-BE32-E72D297353CC}">
              <c16:uniqueId val="{00000001-518C-4C96-A13B-AD9160FB6E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EB-41A3-8F00-763246F181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3EB-41A3-8F00-763246F181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89-4F40-AAFF-CD3078D461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47.88</c:v>
                </c:pt>
              </c:numCache>
            </c:numRef>
          </c:val>
          <c:smooth val="0"/>
          <c:extLst>
            <c:ext xmlns:c16="http://schemas.microsoft.com/office/drawing/2014/chart" uri="{C3380CC4-5D6E-409C-BE32-E72D297353CC}">
              <c16:uniqueId val="{00000001-0289-4F40-AAFF-CD3078D461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88.14</c:v>
                </c:pt>
              </c:numCache>
            </c:numRef>
          </c:val>
          <c:extLst>
            <c:ext xmlns:c16="http://schemas.microsoft.com/office/drawing/2014/chart" uri="{C3380CC4-5D6E-409C-BE32-E72D297353CC}">
              <c16:uniqueId val="{00000000-5B17-469A-9E4C-86B5E834C5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151.49</c:v>
                </c:pt>
              </c:numCache>
            </c:numRef>
          </c:val>
          <c:smooth val="0"/>
          <c:extLst>
            <c:ext xmlns:c16="http://schemas.microsoft.com/office/drawing/2014/chart" uri="{C3380CC4-5D6E-409C-BE32-E72D297353CC}">
              <c16:uniqueId val="{00000001-5B17-469A-9E4C-86B5E834C5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1184.1099999999999</c:v>
                </c:pt>
              </c:numCache>
            </c:numRef>
          </c:val>
          <c:extLst>
            <c:ext xmlns:c16="http://schemas.microsoft.com/office/drawing/2014/chart" uri="{C3380CC4-5D6E-409C-BE32-E72D297353CC}">
              <c16:uniqueId val="{00000000-AE45-427B-988F-EB1E109B8B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2103.92</c:v>
                </c:pt>
              </c:numCache>
            </c:numRef>
          </c:val>
          <c:smooth val="0"/>
          <c:extLst>
            <c:ext xmlns:c16="http://schemas.microsoft.com/office/drawing/2014/chart" uri="{C3380CC4-5D6E-409C-BE32-E72D297353CC}">
              <c16:uniqueId val="{00000001-AE45-427B-988F-EB1E109B8B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89.17</c:v>
                </c:pt>
              </c:numCache>
            </c:numRef>
          </c:val>
          <c:extLst>
            <c:ext xmlns:c16="http://schemas.microsoft.com/office/drawing/2014/chart" uri="{C3380CC4-5D6E-409C-BE32-E72D297353CC}">
              <c16:uniqueId val="{00000000-54BE-421B-9496-0D923A26AE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83.47</c:v>
                </c:pt>
              </c:numCache>
            </c:numRef>
          </c:val>
          <c:smooth val="0"/>
          <c:extLst>
            <c:ext xmlns:c16="http://schemas.microsoft.com/office/drawing/2014/chart" uri="{C3380CC4-5D6E-409C-BE32-E72D297353CC}">
              <c16:uniqueId val="{00000001-54BE-421B-9496-0D923A26AE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199.06</c:v>
                </c:pt>
              </c:numCache>
            </c:numRef>
          </c:val>
          <c:extLst>
            <c:ext xmlns:c16="http://schemas.microsoft.com/office/drawing/2014/chart" uri="{C3380CC4-5D6E-409C-BE32-E72D297353CC}">
              <c16:uniqueId val="{00000000-AA30-4344-9C81-361BD4B92A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171.43</c:v>
                </c:pt>
              </c:numCache>
            </c:numRef>
          </c:val>
          <c:smooth val="0"/>
          <c:extLst>
            <c:ext xmlns:c16="http://schemas.microsoft.com/office/drawing/2014/chart" uri="{C3380CC4-5D6E-409C-BE32-E72D297353CC}">
              <c16:uniqueId val="{00000001-AA30-4344-9C81-361BD4B92A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弥富市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44300</v>
      </c>
      <c r="AM8" s="51"/>
      <c r="AN8" s="51"/>
      <c r="AO8" s="51"/>
      <c r="AP8" s="51"/>
      <c r="AQ8" s="51"/>
      <c r="AR8" s="51"/>
      <c r="AS8" s="51"/>
      <c r="AT8" s="46">
        <f>データ!T6</f>
        <v>49.11</v>
      </c>
      <c r="AU8" s="46"/>
      <c r="AV8" s="46"/>
      <c r="AW8" s="46"/>
      <c r="AX8" s="46"/>
      <c r="AY8" s="46"/>
      <c r="AZ8" s="46"/>
      <c r="BA8" s="46"/>
      <c r="BB8" s="46">
        <f>データ!U6</f>
        <v>902.06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38.1</v>
      </c>
      <c r="J10" s="46"/>
      <c r="K10" s="46"/>
      <c r="L10" s="46"/>
      <c r="M10" s="46"/>
      <c r="N10" s="46"/>
      <c r="O10" s="46"/>
      <c r="P10" s="46">
        <f>データ!P6</f>
        <v>40.79</v>
      </c>
      <c r="Q10" s="46"/>
      <c r="R10" s="46"/>
      <c r="S10" s="46"/>
      <c r="T10" s="46"/>
      <c r="U10" s="46"/>
      <c r="V10" s="46"/>
      <c r="W10" s="46">
        <f>データ!Q6</f>
        <v>89.11</v>
      </c>
      <c r="X10" s="46"/>
      <c r="Y10" s="46"/>
      <c r="Z10" s="46"/>
      <c r="AA10" s="46"/>
      <c r="AB10" s="46"/>
      <c r="AC10" s="46"/>
      <c r="AD10" s="51">
        <f>データ!R6</f>
        <v>3300</v>
      </c>
      <c r="AE10" s="51"/>
      <c r="AF10" s="51"/>
      <c r="AG10" s="51"/>
      <c r="AH10" s="51"/>
      <c r="AI10" s="51"/>
      <c r="AJ10" s="51"/>
      <c r="AK10" s="2"/>
      <c r="AL10" s="51">
        <f>データ!V6</f>
        <v>18036</v>
      </c>
      <c r="AM10" s="51"/>
      <c r="AN10" s="51"/>
      <c r="AO10" s="51"/>
      <c r="AP10" s="51"/>
      <c r="AQ10" s="51"/>
      <c r="AR10" s="51"/>
      <c r="AS10" s="51"/>
      <c r="AT10" s="46">
        <f>データ!W6</f>
        <v>3.16</v>
      </c>
      <c r="AU10" s="46"/>
      <c r="AV10" s="46"/>
      <c r="AW10" s="46"/>
      <c r="AX10" s="46"/>
      <c r="AY10" s="46"/>
      <c r="AZ10" s="46"/>
      <c r="BA10" s="46"/>
      <c r="BB10" s="46">
        <f>データ!X6</f>
        <v>5707.59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zKIUP/6IZGYRF8EkQGuUkD6iteHicKDzDcIMqh20F9WiUnkIiyemsJUTtBvJuNJUqeffcZ/l9H5WiyPIH6Xdg==" saltValue="lX2ALCFDqH99nokbI7nJ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232351</v>
      </c>
      <c r="D6" s="33">
        <f t="shared" si="3"/>
        <v>46</v>
      </c>
      <c r="E6" s="33">
        <f t="shared" si="3"/>
        <v>17</v>
      </c>
      <c r="F6" s="33">
        <f t="shared" si="3"/>
        <v>1</v>
      </c>
      <c r="G6" s="33">
        <f t="shared" si="3"/>
        <v>0</v>
      </c>
      <c r="H6" s="33" t="str">
        <f t="shared" si="3"/>
        <v>愛知県　弥富市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38.1</v>
      </c>
      <c r="P6" s="34">
        <f t="shared" si="3"/>
        <v>40.79</v>
      </c>
      <c r="Q6" s="34">
        <f t="shared" si="3"/>
        <v>89.11</v>
      </c>
      <c r="R6" s="34">
        <f t="shared" si="3"/>
        <v>3300</v>
      </c>
      <c r="S6" s="34">
        <f t="shared" si="3"/>
        <v>44300</v>
      </c>
      <c r="T6" s="34">
        <f t="shared" si="3"/>
        <v>49.11</v>
      </c>
      <c r="U6" s="34">
        <f t="shared" si="3"/>
        <v>902.06</v>
      </c>
      <c r="V6" s="34">
        <f t="shared" si="3"/>
        <v>18036</v>
      </c>
      <c r="W6" s="34">
        <f t="shared" si="3"/>
        <v>3.16</v>
      </c>
      <c r="X6" s="34">
        <f t="shared" si="3"/>
        <v>5707.59</v>
      </c>
      <c r="Y6" s="35" t="str">
        <f>IF(Y7="",NA(),Y7)</f>
        <v>-</v>
      </c>
      <c r="Z6" s="35" t="str">
        <f t="shared" ref="Z6:AH6" si="4">IF(Z7="",NA(),Z7)</f>
        <v>-</v>
      </c>
      <c r="AA6" s="35" t="str">
        <f t="shared" si="4"/>
        <v>-</v>
      </c>
      <c r="AB6" s="35" t="str">
        <f t="shared" si="4"/>
        <v>-</v>
      </c>
      <c r="AC6" s="35">
        <f t="shared" si="4"/>
        <v>116.98</v>
      </c>
      <c r="AD6" s="35" t="str">
        <f t="shared" si="4"/>
        <v>-</v>
      </c>
      <c r="AE6" s="35" t="str">
        <f t="shared" si="4"/>
        <v>-</v>
      </c>
      <c r="AF6" s="35" t="str">
        <f t="shared" si="4"/>
        <v>-</v>
      </c>
      <c r="AG6" s="35" t="str">
        <f t="shared" si="4"/>
        <v>-</v>
      </c>
      <c r="AH6" s="35">
        <f t="shared" si="4"/>
        <v>105.2</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47.88</v>
      </c>
      <c r="AT6" s="34" t="str">
        <f>IF(AT7="","",IF(AT7="-","【-】","【"&amp;SUBSTITUTE(TEXT(AT7,"#,##0.00"),"-","△")&amp;"】"))</f>
        <v>【3.64】</v>
      </c>
      <c r="AU6" s="35" t="str">
        <f>IF(AU7="",NA(),AU7)</f>
        <v>-</v>
      </c>
      <c r="AV6" s="35" t="str">
        <f t="shared" ref="AV6:BD6" si="6">IF(AV7="",NA(),AV7)</f>
        <v>-</v>
      </c>
      <c r="AW6" s="35" t="str">
        <f t="shared" si="6"/>
        <v>-</v>
      </c>
      <c r="AX6" s="35" t="str">
        <f t="shared" si="6"/>
        <v>-</v>
      </c>
      <c r="AY6" s="35">
        <f t="shared" si="6"/>
        <v>88.14</v>
      </c>
      <c r="AZ6" s="35" t="str">
        <f t="shared" si="6"/>
        <v>-</v>
      </c>
      <c r="BA6" s="35" t="str">
        <f t="shared" si="6"/>
        <v>-</v>
      </c>
      <c r="BB6" s="35" t="str">
        <f t="shared" si="6"/>
        <v>-</v>
      </c>
      <c r="BC6" s="35" t="str">
        <f t="shared" si="6"/>
        <v>-</v>
      </c>
      <c r="BD6" s="35">
        <f t="shared" si="6"/>
        <v>151.49</v>
      </c>
      <c r="BE6" s="34" t="str">
        <f>IF(BE7="","",IF(BE7="-","【-】","【"&amp;SUBSTITUTE(TEXT(BE7,"#,##0.00"),"-","△")&amp;"】"))</f>
        <v>【67.52】</v>
      </c>
      <c r="BF6" s="35" t="str">
        <f>IF(BF7="",NA(),BF7)</f>
        <v>-</v>
      </c>
      <c r="BG6" s="35" t="str">
        <f t="shared" ref="BG6:BO6" si="7">IF(BG7="",NA(),BG7)</f>
        <v>-</v>
      </c>
      <c r="BH6" s="35" t="str">
        <f t="shared" si="7"/>
        <v>-</v>
      </c>
      <c r="BI6" s="35" t="str">
        <f t="shared" si="7"/>
        <v>-</v>
      </c>
      <c r="BJ6" s="35">
        <f t="shared" si="7"/>
        <v>1184.1099999999999</v>
      </c>
      <c r="BK6" s="35" t="str">
        <f t="shared" si="7"/>
        <v>-</v>
      </c>
      <c r="BL6" s="35" t="str">
        <f t="shared" si="7"/>
        <v>-</v>
      </c>
      <c r="BM6" s="35" t="str">
        <f t="shared" si="7"/>
        <v>-</v>
      </c>
      <c r="BN6" s="35" t="str">
        <f t="shared" si="7"/>
        <v>-</v>
      </c>
      <c r="BO6" s="35">
        <f t="shared" si="7"/>
        <v>2103.92</v>
      </c>
      <c r="BP6" s="34" t="str">
        <f>IF(BP7="","",IF(BP7="-","【-】","【"&amp;SUBSTITUTE(TEXT(BP7,"#,##0.00"),"-","△")&amp;"】"))</f>
        <v>【705.21】</v>
      </c>
      <c r="BQ6" s="35" t="str">
        <f>IF(BQ7="",NA(),BQ7)</f>
        <v>-</v>
      </c>
      <c r="BR6" s="35" t="str">
        <f t="shared" ref="BR6:BZ6" si="8">IF(BR7="",NA(),BR7)</f>
        <v>-</v>
      </c>
      <c r="BS6" s="35" t="str">
        <f t="shared" si="8"/>
        <v>-</v>
      </c>
      <c r="BT6" s="35" t="str">
        <f t="shared" si="8"/>
        <v>-</v>
      </c>
      <c r="BU6" s="35">
        <f t="shared" si="8"/>
        <v>89.17</v>
      </c>
      <c r="BV6" s="35" t="str">
        <f t="shared" si="8"/>
        <v>-</v>
      </c>
      <c r="BW6" s="35" t="str">
        <f t="shared" si="8"/>
        <v>-</v>
      </c>
      <c r="BX6" s="35" t="str">
        <f t="shared" si="8"/>
        <v>-</v>
      </c>
      <c r="BY6" s="35" t="str">
        <f t="shared" si="8"/>
        <v>-</v>
      </c>
      <c r="BZ6" s="35">
        <f t="shared" si="8"/>
        <v>83.47</v>
      </c>
      <c r="CA6" s="34" t="str">
        <f>IF(CA7="","",IF(CA7="-","【-】","【"&amp;SUBSTITUTE(TEXT(CA7,"#,##0.00"),"-","△")&amp;"】"))</f>
        <v>【98.96】</v>
      </c>
      <c r="CB6" s="35" t="str">
        <f>IF(CB7="",NA(),CB7)</f>
        <v>-</v>
      </c>
      <c r="CC6" s="35" t="str">
        <f t="shared" ref="CC6:CK6" si="9">IF(CC7="",NA(),CC7)</f>
        <v>-</v>
      </c>
      <c r="CD6" s="35" t="str">
        <f t="shared" si="9"/>
        <v>-</v>
      </c>
      <c r="CE6" s="35" t="str">
        <f t="shared" si="9"/>
        <v>-</v>
      </c>
      <c r="CF6" s="35">
        <f t="shared" si="9"/>
        <v>199.06</v>
      </c>
      <c r="CG6" s="35" t="str">
        <f t="shared" si="9"/>
        <v>-</v>
      </c>
      <c r="CH6" s="35" t="str">
        <f t="shared" si="9"/>
        <v>-</v>
      </c>
      <c r="CI6" s="35" t="str">
        <f t="shared" si="9"/>
        <v>-</v>
      </c>
      <c r="CJ6" s="35" t="str">
        <f t="shared" si="9"/>
        <v>-</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44.35</v>
      </c>
      <c r="CW6" s="34" t="str">
        <f>IF(CW7="","",IF(CW7="-","【-】","【"&amp;SUBSTITUTE(TEXT(CW7,"#,##0.00"),"-","△")&amp;"】"))</f>
        <v>【59.57】</v>
      </c>
      <c r="CX6" s="35" t="str">
        <f>IF(CX7="",NA(),CX7)</f>
        <v>-</v>
      </c>
      <c r="CY6" s="35" t="str">
        <f t="shared" ref="CY6:DG6" si="11">IF(CY7="",NA(),CY7)</f>
        <v>-</v>
      </c>
      <c r="CZ6" s="35" t="str">
        <f t="shared" si="11"/>
        <v>-</v>
      </c>
      <c r="DA6" s="35" t="str">
        <f t="shared" si="11"/>
        <v>-</v>
      </c>
      <c r="DB6" s="35">
        <f t="shared" si="11"/>
        <v>47.69</v>
      </c>
      <c r="DC6" s="35" t="str">
        <f t="shared" si="11"/>
        <v>-</v>
      </c>
      <c r="DD6" s="35" t="str">
        <f t="shared" si="11"/>
        <v>-</v>
      </c>
      <c r="DE6" s="35" t="str">
        <f t="shared" si="11"/>
        <v>-</v>
      </c>
      <c r="DF6" s="35" t="str">
        <f t="shared" si="11"/>
        <v>-</v>
      </c>
      <c r="DG6" s="35">
        <f t="shared" si="11"/>
        <v>63.65</v>
      </c>
      <c r="DH6" s="34" t="str">
        <f>IF(DH7="","",IF(DH7="-","【-】","【"&amp;SUBSTITUTE(TEXT(DH7,"#,##0.00"),"-","△")&amp;"】"))</f>
        <v>【95.57】</v>
      </c>
      <c r="DI6" s="35" t="str">
        <f>IF(DI7="",NA(),DI7)</f>
        <v>-</v>
      </c>
      <c r="DJ6" s="35" t="str">
        <f t="shared" ref="DJ6:DR6" si="12">IF(DJ7="",NA(),DJ7)</f>
        <v>-</v>
      </c>
      <c r="DK6" s="35" t="str">
        <f t="shared" si="12"/>
        <v>-</v>
      </c>
      <c r="DL6" s="35" t="str">
        <f t="shared" si="12"/>
        <v>-</v>
      </c>
      <c r="DM6" s="35">
        <f t="shared" si="12"/>
        <v>1.95</v>
      </c>
      <c r="DN6" s="35" t="str">
        <f t="shared" si="12"/>
        <v>-</v>
      </c>
      <c r="DO6" s="35" t="str">
        <f t="shared" si="12"/>
        <v>-</v>
      </c>
      <c r="DP6" s="35" t="str">
        <f t="shared" si="12"/>
        <v>-</v>
      </c>
      <c r="DQ6" s="35" t="str">
        <f t="shared" si="12"/>
        <v>-</v>
      </c>
      <c r="DR6" s="35">
        <f t="shared" si="12"/>
        <v>6.42</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0.31</v>
      </c>
      <c r="EJ6" s="35" t="str">
        <f t="shared" si="14"/>
        <v>-</v>
      </c>
      <c r="EK6" s="35" t="str">
        <f t="shared" si="14"/>
        <v>-</v>
      </c>
      <c r="EL6" s="35" t="str">
        <f t="shared" si="14"/>
        <v>-</v>
      </c>
      <c r="EM6" s="35" t="str">
        <f t="shared" si="14"/>
        <v>-</v>
      </c>
      <c r="EN6" s="35">
        <f t="shared" si="14"/>
        <v>0.03</v>
      </c>
      <c r="EO6" s="34" t="str">
        <f>IF(EO7="","",IF(EO7="-","【-】","【"&amp;SUBSTITUTE(TEXT(EO7,"#,##0.00"),"-","△")&amp;"】"))</f>
        <v>【0.30】</v>
      </c>
    </row>
    <row r="7" spans="1:148" s="36" customFormat="1" x14ac:dyDescent="0.15">
      <c r="A7" s="28"/>
      <c r="B7" s="37">
        <v>2020</v>
      </c>
      <c r="C7" s="37">
        <v>232351</v>
      </c>
      <c r="D7" s="37">
        <v>46</v>
      </c>
      <c r="E7" s="37">
        <v>17</v>
      </c>
      <c r="F7" s="37">
        <v>1</v>
      </c>
      <c r="G7" s="37">
        <v>0</v>
      </c>
      <c r="H7" s="37" t="s">
        <v>96</v>
      </c>
      <c r="I7" s="37" t="s">
        <v>97</v>
      </c>
      <c r="J7" s="37" t="s">
        <v>98</v>
      </c>
      <c r="K7" s="37" t="s">
        <v>99</v>
      </c>
      <c r="L7" s="37" t="s">
        <v>100</v>
      </c>
      <c r="M7" s="37" t="s">
        <v>101</v>
      </c>
      <c r="N7" s="38" t="s">
        <v>102</v>
      </c>
      <c r="O7" s="38">
        <v>38.1</v>
      </c>
      <c r="P7" s="38">
        <v>40.79</v>
      </c>
      <c r="Q7" s="38">
        <v>89.11</v>
      </c>
      <c r="R7" s="38">
        <v>3300</v>
      </c>
      <c r="S7" s="38">
        <v>44300</v>
      </c>
      <c r="T7" s="38">
        <v>49.11</v>
      </c>
      <c r="U7" s="38">
        <v>902.06</v>
      </c>
      <c r="V7" s="38">
        <v>18036</v>
      </c>
      <c r="W7" s="38">
        <v>3.16</v>
      </c>
      <c r="X7" s="38">
        <v>5707.59</v>
      </c>
      <c r="Y7" s="38" t="s">
        <v>102</v>
      </c>
      <c r="Z7" s="38" t="s">
        <v>102</v>
      </c>
      <c r="AA7" s="38" t="s">
        <v>102</v>
      </c>
      <c r="AB7" s="38" t="s">
        <v>102</v>
      </c>
      <c r="AC7" s="38">
        <v>116.98</v>
      </c>
      <c r="AD7" s="38" t="s">
        <v>102</v>
      </c>
      <c r="AE7" s="38" t="s">
        <v>102</v>
      </c>
      <c r="AF7" s="38" t="s">
        <v>102</v>
      </c>
      <c r="AG7" s="38" t="s">
        <v>102</v>
      </c>
      <c r="AH7" s="38">
        <v>105.2</v>
      </c>
      <c r="AI7" s="38">
        <v>106.67</v>
      </c>
      <c r="AJ7" s="38" t="s">
        <v>102</v>
      </c>
      <c r="AK7" s="38" t="s">
        <v>102</v>
      </c>
      <c r="AL7" s="38" t="s">
        <v>102</v>
      </c>
      <c r="AM7" s="38" t="s">
        <v>102</v>
      </c>
      <c r="AN7" s="38">
        <v>0</v>
      </c>
      <c r="AO7" s="38" t="s">
        <v>102</v>
      </c>
      <c r="AP7" s="38" t="s">
        <v>102</v>
      </c>
      <c r="AQ7" s="38" t="s">
        <v>102</v>
      </c>
      <c r="AR7" s="38" t="s">
        <v>102</v>
      </c>
      <c r="AS7" s="38">
        <v>47.88</v>
      </c>
      <c r="AT7" s="38">
        <v>3.64</v>
      </c>
      <c r="AU7" s="38" t="s">
        <v>102</v>
      </c>
      <c r="AV7" s="38" t="s">
        <v>102</v>
      </c>
      <c r="AW7" s="38" t="s">
        <v>102</v>
      </c>
      <c r="AX7" s="38" t="s">
        <v>102</v>
      </c>
      <c r="AY7" s="38">
        <v>88.14</v>
      </c>
      <c r="AZ7" s="38" t="s">
        <v>102</v>
      </c>
      <c r="BA7" s="38" t="s">
        <v>102</v>
      </c>
      <c r="BB7" s="38" t="s">
        <v>102</v>
      </c>
      <c r="BC7" s="38" t="s">
        <v>102</v>
      </c>
      <c r="BD7" s="38">
        <v>151.49</v>
      </c>
      <c r="BE7" s="38">
        <v>67.52</v>
      </c>
      <c r="BF7" s="38" t="s">
        <v>102</v>
      </c>
      <c r="BG7" s="38" t="s">
        <v>102</v>
      </c>
      <c r="BH7" s="38" t="s">
        <v>102</v>
      </c>
      <c r="BI7" s="38" t="s">
        <v>102</v>
      </c>
      <c r="BJ7" s="38">
        <v>1184.1099999999999</v>
      </c>
      <c r="BK7" s="38" t="s">
        <v>102</v>
      </c>
      <c r="BL7" s="38" t="s">
        <v>102</v>
      </c>
      <c r="BM7" s="38" t="s">
        <v>102</v>
      </c>
      <c r="BN7" s="38" t="s">
        <v>102</v>
      </c>
      <c r="BO7" s="38">
        <v>2103.92</v>
      </c>
      <c r="BP7" s="38">
        <v>705.21</v>
      </c>
      <c r="BQ7" s="38" t="s">
        <v>102</v>
      </c>
      <c r="BR7" s="38" t="s">
        <v>102</v>
      </c>
      <c r="BS7" s="38" t="s">
        <v>102</v>
      </c>
      <c r="BT7" s="38" t="s">
        <v>102</v>
      </c>
      <c r="BU7" s="38">
        <v>89.17</v>
      </c>
      <c r="BV7" s="38" t="s">
        <v>102</v>
      </c>
      <c r="BW7" s="38" t="s">
        <v>102</v>
      </c>
      <c r="BX7" s="38" t="s">
        <v>102</v>
      </c>
      <c r="BY7" s="38" t="s">
        <v>102</v>
      </c>
      <c r="BZ7" s="38">
        <v>83.47</v>
      </c>
      <c r="CA7" s="38">
        <v>98.96</v>
      </c>
      <c r="CB7" s="38" t="s">
        <v>102</v>
      </c>
      <c r="CC7" s="38" t="s">
        <v>102</v>
      </c>
      <c r="CD7" s="38" t="s">
        <v>102</v>
      </c>
      <c r="CE7" s="38" t="s">
        <v>102</v>
      </c>
      <c r="CF7" s="38">
        <v>199.06</v>
      </c>
      <c r="CG7" s="38" t="s">
        <v>102</v>
      </c>
      <c r="CH7" s="38" t="s">
        <v>102</v>
      </c>
      <c r="CI7" s="38" t="s">
        <v>102</v>
      </c>
      <c r="CJ7" s="38" t="s">
        <v>102</v>
      </c>
      <c r="CK7" s="38">
        <v>171.43</v>
      </c>
      <c r="CL7" s="38">
        <v>134.52000000000001</v>
      </c>
      <c r="CM7" s="38" t="s">
        <v>102</v>
      </c>
      <c r="CN7" s="38" t="s">
        <v>102</v>
      </c>
      <c r="CO7" s="38" t="s">
        <v>102</v>
      </c>
      <c r="CP7" s="38" t="s">
        <v>102</v>
      </c>
      <c r="CQ7" s="38" t="s">
        <v>102</v>
      </c>
      <c r="CR7" s="38" t="s">
        <v>102</v>
      </c>
      <c r="CS7" s="38" t="s">
        <v>102</v>
      </c>
      <c r="CT7" s="38" t="s">
        <v>102</v>
      </c>
      <c r="CU7" s="38" t="s">
        <v>102</v>
      </c>
      <c r="CV7" s="38">
        <v>44.35</v>
      </c>
      <c r="CW7" s="38">
        <v>59.57</v>
      </c>
      <c r="CX7" s="38" t="s">
        <v>102</v>
      </c>
      <c r="CY7" s="38" t="s">
        <v>102</v>
      </c>
      <c r="CZ7" s="38" t="s">
        <v>102</v>
      </c>
      <c r="DA7" s="38" t="s">
        <v>102</v>
      </c>
      <c r="DB7" s="38">
        <v>47.69</v>
      </c>
      <c r="DC7" s="38" t="s">
        <v>102</v>
      </c>
      <c r="DD7" s="38" t="s">
        <v>102</v>
      </c>
      <c r="DE7" s="38" t="s">
        <v>102</v>
      </c>
      <c r="DF7" s="38" t="s">
        <v>102</v>
      </c>
      <c r="DG7" s="38">
        <v>63.65</v>
      </c>
      <c r="DH7" s="38">
        <v>95.57</v>
      </c>
      <c r="DI7" s="38" t="s">
        <v>102</v>
      </c>
      <c r="DJ7" s="38" t="s">
        <v>102</v>
      </c>
      <c r="DK7" s="38" t="s">
        <v>102</v>
      </c>
      <c r="DL7" s="38" t="s">
        <v>102</v>
      </c>
      <c r="DM7" s="38">
        <v>1.95</v>
      </c>
      <c r="DN7" s="38" t="s">
        <v>102</v>
      </c>
      <c r="DO7" s="38" t="s">
        <v>102</v>
      </c>
      <c r="DP7" s="38" t="s">
        <v>102</v>
      </c>
      <c r="DQ7" s="38" t="s">
        <v>102</v>
      </c>
      <c r="DR7" s="38">
        <v>6.42</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0.31</v>
      </c>
      <c r="EJ7" s="38" t="s">
        <v>102</v>
      </c>
      <c r="EK7" s="38" t="s">
        <v>102</v>
      </c>
      <c r="EL7" s="38" t="s">
        <v>102</v>
      </c>
      <c r="EM7" s="38" t="s">
        <v>102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2021-12-03T07:14:15Z</dcterms:created>
  <dcterms:modified xsi:type="dcterms:W3CDTF">2022-02-03T10:14:13Z</dcterms:modified>
  <cp:category/>
</cp:coreProperties>
</file>