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4★③完成版データ（事業ごと）\06公共下水道○\"/>
    </mc:Choice>
  </mc:AlternateContent>
  <workbookProtection workbookAlgorithmName="SHA-512" workbookHashValue="tqURlYUTxKNC4f5+LJ5CCYVyIgKfsiL4MhWgTblrXGc322hgURxFR4KxdkhILCgYXLBkeDUiMFkQ4s8nLa4P7Q==" workbookSaltValue="srEXuAelN+haSu/0/UpyRQ==" workbookSpinCount="100000" lockStructure="1"/>
  <bookViews>
    <workbookView xWindow="0" yWindow="0" windowWidth="20490" windowHeight="678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M6" i="5"/>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G85" i="4"/>
  <c r="E85" i="4"/>
  <c r="AT10" i="4"/>
  <c r="AL10" i="4"/>
  <c r="W10" i="4"/>
  <c r="I10" i="4"/>
  <c r="B10" i="4"/>
  <c r="BB8" i="4"/>
  <c r="AL8" i="4"/>
  <c r="AD8" i="4"/>
  <c r="P8" i="4"/>
  <c r="B8" i="4"/>
</calcChain>
</file>

<file path=xl/sharedStrings.xml><?xml version="1.0" encoding="utf-8"?>
<sst xmlns="http://schemas.openxmlformats.org/spreadsheetml/2006/main" count="299" uniqueCount="117">
  <si>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</si>
  <si>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</si>
  <si>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</si>
  <si>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</si>
  <si>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</si>
  <si>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</si>
  <si>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</si>
  <si>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</si>
  <si>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</si>
  <si>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</si>
  <si>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</si>
  <si>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</si>
  <si>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</si>
  <si>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</si>
  <si>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</si>
  <si>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</si>
  <si>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</si>
  <si>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</si>
  <si>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</si>
  <si>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</si>
  <si>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</si>
  <si>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</si>
  <si>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</si>
  <si>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</si>
  <si>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</si>
  <si>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</si>
  <si>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</si>
  <si>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</si>
  <si>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</si>
  <si>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</si>
  <si>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</si>
  <si>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</si>
  <si>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</si>
  <si>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</si>
  <si>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</si>
  <si>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</si>
  <si>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</si>
  <si>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</si>
  <si>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</si>
  <si>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</si>
  <si>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</si>
  <si>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</si>
  <si>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</si>
  <si>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</si>
  <si>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</si>
  <si>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</si>
  <si>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</si>
  <si>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</si>
  <si>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</si>
  <si>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</si>
  <si>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</si>
  <si>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</si>
  <si>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</si>
  <si>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</si>
  <si>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</si>
  <si>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</si>
  <si>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</si>
  <si>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</si>
  <si>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</si>
  <si>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</si>
  <si>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</si>
  <si>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</si>
  <si>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</si>
  <si>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</si>
  <si>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</si>
  <si>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</si>
  <si>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</si>
  <si>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</si>
  <si>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</si>
  <si>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</si>
  <si>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</si>
  <si>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</si>
  <si>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</si>
  <si>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</si>
  <si>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</si>
  <si>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</si>
  <si>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</si>
  <si>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</si>
  <si>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</si>
  <si>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</si>
  <si>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</si>
  <si>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</si>
  <si>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</si>
  <si>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</si>
  <si>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</si>
  <si>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</si>
  <si>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</si>
  <si>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</si>
  <si>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</si>
  <si>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</si>
  <si>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</si>
  <si>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</si>
  <si>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</si>
  <si>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</si>
  <si>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</si>
  <si>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</si>
  <si>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みよし市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</si>
  <si>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</si>
  <si>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</si>
  <si>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</si>
  <si>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</si>
  <si>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</si>
  <si>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</si>
  <si>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</si>
  <si>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</si>
  <si>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</si>
  <si>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</si>
  <si>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</si>
  <si>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</si>
  <si>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</si>
  <si>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</si>
  <si>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</si>
  <si>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</si>
  <si>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</si>
  <si>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①有形固定資産減価償却率は、令和元年度の法適化に伴い、同年度から減価償却費を算定していることから、平均を下回っています。
　②管渠老朽化率は、供用開始が昭和62年であるため、法定耐用年数を超えた管渠はありません。
　③管渠改善率は、平均を下回っていますが、改善の必要な管渠が比較的少ないためです。しかし、供用開始から33年が経過し、老朽化した施設や更新期に備え、ストックマネジメント計画の策定を行い、適正な施設管理を継続できるよう取り組んでいきます。</t>
    <phoneticPr fontId="4"/>
  </si>
  <si>
    <t>　本市の汚水処理施設の整備は、汚水処理人口普及率が99.8％であり、汚水処理施設の整備が概ね完了しています。今後は、維持管理費の増加に対応するため、事業の中長期的な視点に立った収支計画の策定と適正な経営管理を行うため、経費削減による事業の効率化や下水道使用料の改定により、経営基盤の強化や経営の健全化を図ることが必要と考えます。
　経営戦略については、令和2年度に策定済みであり、令和7年度に見直し予定です。</t>
    <rPh sb="184" eb="185">
      <t>ズミ</t>
    </rPh>
    <rPh sb="190" eb="192">
      <t>レイワ</t>
    </rPh>
    <rPh sb="193" eb="195">
      <t>ネンド</t>
    </rPh>
    <rPh sb="196" eb="198">
      <t>ミナオ</t>
    </rPh>
    <rPh sb="199" eb="201">
      <t>ヨテイ</t>
    </rPh>
    <phoneticPr fontId="4"/>
  </si>
  <si>
    <t>　令和元年度から地方公営企業法の財務規定等を適用しています。
　①収益的収支比率は、100％を上回って黒字であり、平均も上回っています。前年度と比べて上昇した要因は、一般会計負担金の増加に伴い収益が増加したためです。しかし、⑤経費回収率は平均を大きく下回っています。今後はより一層の経費削減や使用料改定による収入増加により、事業の効率化や経費回収率の向上が必要と考えます。
　②累積欠損金比率は、純損失が生じていないため、欠損金が発生していません。
　③流動比率が100％を下回っている理由は、決算時には翌年度に支払う企業債の償還金が流動負債に含まれるためです。実際の企業債償還時には、翌年度に受け取る一般会計からの繰入金により返済しています。前年度と比べて上昇した要因は、一般会計からの繰入金により運転資金となる現金の増加に伴い、流動資産が増加したためです。
　④企業債残高対事業規模比率は、平均を下回っており、将来的にも整備事業の減少により企業債残高は減少していく見込みです。
　⑥汚水処理原価は、平均を上回っており、今後は施設の老朽化による維持管理費の増加も想定されるため、経費削減や接続促進による有収水量の増加、不明水対策等が必要であると考えます。
　⑦施設利用率は、本市では処理施設を所有していません。
　⑧水洗化率は、整備区域の拡大を先行させたことにより平均を下回っていますが、積極的に接続促進に取り組むことで水洗化率の向上を図っていきます。</t>
    <rPh sb="60" eb="61">
      <t>ウエ</t>
    </rPh>
    <rPh sb="68" eb="71">
      <t>ゼンネンド</t>
    </rPh>
    <rPh sb="72" eb="73">
      <t>クラ</t>
    </rPh>
    <rPh sb="75" eb="77">
      <t>ジョウショウ</t>
    </rPh>
    <rPh sb="79" eb="81">
      <t>ヨウイン</t>
    </rPh>
    <rPh sb="91" eb="93">
      <t>ゾウカ</t>
    </rPh>
    <rPh sb="94" eb="95">
      <t>トモナ</t>
    </rPh>
    <rPh sb="122" eb="123">
      <t>オオ</t>
    </rPh>
    <rPh sb="173" eb="174">
      <t>リツ</t>
    </rPh>
    <rPh sb="243" eb="245">
      <t>リユウ</t>
    </rPh>
    <rPh sb="247" eb="249">
      <t>ケッサン</t>
    </rPh>
    <rPh sb="249" eb="250">
      <t>ジ</t>
    </rPh>
    <rPh sb="267" eb="269">
      <t>リュウドウ</t>
    </rPh>
    <rPh sb="269" eb="271">
      <t>フサイ</t>
    </rPh>
    <rPh sb="281" eb="283">
      <t>ジッサイ</t>
    </rPh>
    <rPh sb="284" eb="286">
      <t>キギョウ</t>
    </rPh>
    <rPh sb="286" eb="287">
      <t>サイ</t>
    </rPh>
    <rPh sb="287" eb="289">
      <t>ショウカン</t>
    </rPh>
    <rPh sb="289" eb="290">
      <t>ジ</t>
    </rPh>
    <rPh sb="297" eb="298">
      <t>ウ</t>
    </rPh>
    <rPh sb="299" eb="300">
      <t>ト</t>
    </rPh>
    <rPh sb="301" eb="303">
      <t>イッパン</t>
    </rPh>
    <rPh sb="303" eb="305">
      <t>カイケイ</t>
    </rPh>
    <rPh sb="308" eb="310">
      <t>クリイレ</t>
    </rPh>
    <rPh sb="310" eb="311">
      <t>キン</t>
    </rPh>
    <rPh sb="314" eb="316">
      <t>ヘンサイ</t>
    </rPh>
    <rPh sb="337" eb="339">
      <t>イッパン</t>
    </rPh>
    <rPh sb="339" eb="341">
      <t>カイケイ</t>
    </rPh>
    <rPh sb="344" eb="347">
      <t>クリイレキン</t>
    </rPh>
    <rPh sb="350" eb="354">
      <t>ウンテンシキン</t>
    </rPh>
    <rPh sb="357" eb="359">
      <t>ゲンキン</t>
    </rPh>
    <rPh sb="360" eb="362">
      <t>ゾウカ</t>
    </rPh>
    <rPh sb="363" eb="364">
      <t>トモナ</t>
    </rPh>
    <rPh sb="366" eb="370">
      <t>リュウドウシサン</t>
    </rPh>
    <rPh sb="371" eb="373">
      <t>ゾウカ</t>
    </rPh>
    <rPh sb="510" eb="513">
      <t>フメイスイ</t>
    </rPh>
    <rPh sb="513" eb="515">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</si>
</sst>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0.03</c:v>
                </c:pt>
                <c:pt idx="4">
                  <c:v>0.04</c:v>
                </c:pt>
              </c:numCache>
            </c:numRef>
          </c:val>
          <c:extLst>
            <c:ext xmlns:c16="http://schemas.microsoft.com/office/drawing/2014/chart" uri="{C3380CC4-5D6E-409C-BE32-E72D297353CC}">
              <c16:uniqueId val="{00000000-0133-4BF4-9A11-FE2210062E2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0.12</c:v>
                </c:pt>
                <c:pt idx="4">
                  <c:v>0.08</c:v>
                </c:pt>
              </c:numCache>
            </c:numRef>
          </c:val>
          <c:smooth val="0"/>
          <c:extLst>
            <c:ext xmlns:c16="http://schemas.microsoft.com/office/drawing/2014/chart" uri="{C3380CC4-5D6E-409C-BE32-E72D297353CC}">
              <c16:uniqueId val="{00000001-0133-4BF4-9A11-FE2210062E2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C8-4284-824E-2142DD7A7A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57.04</c:v>
                </c:pt>
                <c:pt idx="4">
                  <c:v>60.78</c:v>
                </c:pt>
              </c:numCache>
            </c:numRef>
          </c:val>
          <c:smooth val="0"/>
          <c:extLst>
            <c:ext xmlns:c16="http://schemas.microsoft.com/office/drawing/2014/chart" uri="{C3380CC4-5D6E-409C-BE32-E72D297353CC}">
              <c16:uniqueId val="{00000001-25C8-4284-824E-2142DD7A7A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92.88</c:v>
                </c:pt>
                <c:pt idx="4">
                  <c:v>92.96</c:v>
                </c:pt>
              </c:numCache>
            </c:numRef>
          </c:val>
          <c:extLst>
            <c:ext xmlns:c16="http://schemas.microsoft.com/office/drawing/2014/chart" uri="{C3380CC4-5D6E-409C-BE32-E72D297353CC}">
              <c16:uniqueId val="{00000000-6FE9-45A1-8C74-CE25203747A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93.73</c:v>
                </c:pt>
                <c:pt idx="4">
                  <c:v>94.17</c:v>
                </c:pt>
              </c:numCache>
            </c:numRef>
          </c:val>
          <c:smooth val="0"/>
          <c:extLst>
            <c:ext xmlns:c16="http://schemas.microsoft.com/office/drawing/2014/chart" uri="{C3380CC4-5D6E-409C-BE32-E72D297353CC}">
              <c16:uniqueId val="{00000001-6FE9-45A1-8C74-CE25203747A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102.48</c:v>
                </c:pt>
                <c:pt idx="4">
                  <c:v>108.76</c:v>
                </c:pt>
              </c:numCache>
            </c:numRef>
          </c:val>
          <c:extLst>
            <c:ext xmlns:c16="http://schemas.microsoft.com/office/drawing/2014/chart" uri="{C3380CC4-5D6E-409C-BE32-E72D297353CC}">
              <c16:uniqueId val="{00000000-F6BF-46BC-B5CE-D6F88DEC71F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106.32</c:v>
                </c:pt>
                <c:pt idx="4">
                  <c:v>106.67</c:v>
                </c:pt>
              </c:numCache>
            </c:numRef>
          </c:val>
          <c:smooth val="0"/>
          <c:extLst>
            <c:ext xmlns:c16="http://schemas.microsoft.com/office/drawing/2014/chart" uri="{C3380CC4-5D6E-409C-BE32-E72D297353CC}">
              <c16:uniqueId val="{00000001-F6BF-46BC-B5CE-D6F88DEC71F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3.3</c:v>
                </c:pt>
                <c:pt idx="4">
                  <c:v>6.2</c:v>
                </c:pt>
              </c:numCache>
            </c:numRef>
          </c:val>
          <c:extLst>
            <c:ext xmlns:c16="http://schemas.microsoft.com/office/drawing/2014/chart" uri="{C3380CC4-5D6E-409C-BE32-E72D297353CC}">
              <c16:uniqueId val="{00000000-A630-458E-819B-D56A73F2F56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21.22</c:v>
                </c:pt>
                <c:pt idx="4">
                  <c:v>23.25</c:v>
                </c:pt>
              </c:numCache>
            </c:numRef>
          </c:val>
          <c:smooth val="0"/>
          <c:extLst>
            <c:ext xmlns:c16="http://schemas.microsoft.com/office/drawing/2014/chart" uri="{C3380CC4-5D6E-409C-BE32-E72D297353CC}">
              <c16:uniqueId val="{00000001-A630-458E-819B-D56A73F2F56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544-4E9B-8A50-4635897EA66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0.83</c:v>
                </c:pt>
                <c:pt idx="4">
                  <c:v>1.06</c:v>
                </c:pt>
              </c:numCache>
            </c:numRef>
          </c:val>
          <c:smooth val="0"/>
          <c:extLst>
            <c:ext xmlns:c16="http://schemas.microsoft.com/office/drawing/2014/chart" uri="{C3380CC4-5D6E-409C-BE32-E72D297353CC}">
              <c16:uniqueId val="{00000001-F544-4E9B-8A50-4635897EA66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2CE-4D97-B638-8A7C68B0593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1.35</c:v>
                </c:pt>
                <c:pt idx="4">
                  <c:v>3.68</c:v>
                </c:pt>
              </c:numCache>
            </c:numRef>
          </c:val>
          <c:smooth val="0"/>
          <c:extLst>
            <c:ext xmlns:c16="http://schemas.microsoft.com/office/drawing/2014/chart" uri="{C3380CC4-5D6E-409C-BE32-E72D297353CC}">
              <c16:uniqueId val="{00000001-02CE-4D97-B638-8A7C68B0593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65.52</c:v>
                </c:pt>
                <c:pt idx="4">
                  <c:v>81.819999999999993</c:v>
                </c:pt>
              </c:numCache>
            </c:numRef>
          </c:val>
          <c:extLst>
            <c:ext xmlns:c16="http://schemas.microsoft.com/office/drawing/2014/chart" uri="{C3380CC4-5D6E-409C-BE32-E72D297353CC}">
              <c16:uniqueId val="{00000000-3AA7-415B-B3B7-F9F733CE75C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71.540000000000006</c:v>
                </c:pt>
                <c:pt idx="4">
                  <c:v>67.86</c:v>
                </c:pt>
              </c:numCache>
            </c:numRef>
          </c:val>
          <c:smooth val="0"/>
          <c:extLst>
            <c:ext xmlns:c16="http://schemas.microsoft.com/office/drawing/2014/chart" uri="{C3380CC4-5D6E-409C-BE32-E72D297353CC}">
              <c16:uniqueId val="{00000001-3AA7-415B-B3B7-F9F733CE75C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559.61</c:v>
                </c:pt>
                <c:pt idx="4">
                  <c:v>567.73</c:v>
                </c:pt>
              </c:numCache>
            </c:numRef>
          </c:val>
          <c:extLst>
            <c:ext xmlns:c16="http://schemas.microsoft.com/office/drawing/2014/chart" uri="{C3380CC4-5D6E-409C-BE32-E72D297353CC}">
              <c16:uniqueId val="{00000000-76E2-465C-9D06-F054809C1B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653.69000000000005</c:v>
                </c:pt>
                <c:pt idx="4">
                  <c:v>709.4</c:v>
                </c:pt>
              </c:numCache>
            </c:numRef>
          </c:val>
          <c:smooth val="0"/>
          <c:extLst>
            <c:ext xmlns:c16="http://schemas.microsoft.com/office/drawing/2014/chart" uri="{C3380CC4-5D6E-409C-BE32-E72D297353CC}">
              <c16:uniqueId val="{00000001-76E2-465C-9D06-F054809C1B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73.099999999999994</c:v>
                </c:pt>
                <c:pt idx="4">
                  <c:v>72.73</c:v>
                </c:pt>
              </c:numCache>
            </c:numRef>
          </c:val>
          <c:extLst>
            <c:ext xmlns:c16="http://schemas.microsoft.com/office/drawing/2014/chart" uri="{C3380CC4-5D6E-409C-BE32-E72D297353CC}">
              <c16:uniqueId val="{00000000-3D2B-463B-872F-E35720B07C8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88.05</c:v>
                </c:pt>
                <c:pt idx="4">
                  <c:v>91.14</c:v>
                </c:pt>
              </c:numCache>
            </c:numRef>
          </c:val>
          <c:smooth val="0"/>
          <c:extLst>
            <c:ext xmlns:c16="http://schemas.microsoft.com/office/drawing/2014/chart" uri="{C3380CC4-5D6E-409C-BE32-E72D297353CC}">
              <c16:uniqueId val="{00000001-3D2B-463B-872F-E35720B07C8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150</c:v>
                </c:pt>
                <c:pt idx="4">
                  <c:v>150</c:v>
                </c:pt>
              </c:numCache>
            </c:numRef>
          </c:val>
          <c:extLst>
            <c:ext xmlns:c16="http://schemas.microsoft.com/office/drawing/2014/chart" uri="{C3380CC4-5D6E-409C-BE32-E72D297353CC}">
              <c16:uniqueId val="{00000000-2294-4029-956F-6ABECC5C0C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141.15</c:v>
                </c:pt>
                <c:pt idx="4">
                  <c:v>136.86000000000001</c:v>
                </c:pt>
              </c:numCache>
            </c:numRef>
          </c:val>
          <c:smooth val="0"/>
          <c:extLst>
            <c:ext xmlns:c16="http://schemas.microsoft.com/office/drawing/2014/chart" uri="{C3380CC4-5D6E-409C-BE32-E72D297353CC}">
              <c16:uniqueId val="{00000001-2294-4029-956F-6ABECC5C0C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愛知県　みよし市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Bc1</v>
      </c>
      <c r="X8" s="78"/>
      <c r="Y8" s="78"/>
      <c r="Z8" s="78"/>
      <c r="AA8" s="78"/>
      <c r="AB8" s="78"/>
      <c r="AC8" s="78"/>
      <c r="AD8" s="79" t="str">
        <f>データ!$M$6</f>
        <v>非設置</v>
      </c>
      <c r="AE8" s="79"/>
      <c r="AF8" s="79"/>
      <c r="AG8" s="79"/>
      <c r="AH8" s="79"/>
      <c r="AI8" s="79"/>
      <c r="AJ8" s="79"/>
      <c r="AK8" s="3"/>
      <c r="AL8" s="75">
        <f>データ!S6</f>
        <v>61277</v>
      </c>
      <c r="AM8" s="75"/>
      <c r="AN8" s="75"/>
      <c r="AO8" s="75"/>
      <c r="AP8" s="75"/>
      <c r="AQ8" s="75"/>
      <c r="AR8" s="75"/>
      <c r="AS8" s="75"/>
      <c r="AT8" s="74">
        <f>データ!T6</f>
        <v>32.19</v>
      </c>
      <c r="AU8" s="74"/>
      <c r="AV8" s="74"/>
      <c r="AW8" s="74"/>
      <c r="AX8" s="74"/>
      <c r="AY8" s="74"/>
      <c r="AZ8" s="74"/>
      <c r="BA8" s="74"/>
      <c r="BB8" s="74">
        <f>データ!U6</f>
        <v>1903.6</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76.099999999999994</v>
      </c>
      <c r="J10" s="74"/>
      <c r="K10" s="74"/>
      <c r="L10" s="74"/>
      <c r="M10" s="74"/>
      <c r="N10" s="74"/>
      <c r="O10" s="74"/>
      <c r="P10" s="74">
        <f>データ!P6</f>
        <v>79.92</v>
      </c>
      <c r="Q10" s="74"/>
      <c r="R10" s="74"/>
      <c r="S10" s="74"/>
      <c r="T10" s="74"/>
      <c r="U10" s="74"/>
      <c r="V10" s="74"/>
      <c r="W10" s="74">
        <f>データ!Q6</f>
        <v>83.16</v>
      </c>
      <c r="X10" s="74"/>
      <c r="Y10" s="74"/>
      <c r="Z10" s="74"/>
      <c r="AA10" s="74"/>
      <c r="AB10" s="74"/>
      <c r="AC10" s="74"/>
      <c r="AD10" s="75">
        <f>データ!R6</f>
        <v>1980</v>
      </c>
      <c r="AE10" s="75"/>
      <c r="AF10" s="75"/>
      <c r="AG10" s="75"/>
      <c r="AH10" s="75"/>
      <c r="AI10" s="75"/>
      <c r="AJ10" s="75"/>
      <c r="AK10" s="2"/>
      <c r="AL10" s="75">
        <f>データ!V6</f>
        <v>48940</v>
      </c>
      <c r="AM10" s="75"/>
      <c r="AN10" s="75"/>
      <c r="AO10" s="75"/>
      <c r="AP10" s="75"/>
      <c r="AQ10" s="75"/>
      <c r="AR10" s="75"/>
      <c r="AS10" s="75"/>
      <c r="AT10" s="74">
        <f>データ!W6</f>
        <v>9.2799999999999994</v>
      </c>
      <c r="AU10" s="74"/>
      <c r="AV10" s="74"/>
      <c r="AW10" s="74"/>
      <c r="AX10" s="74"/>
      <c r="AY10" s="74"/>
      <c r="AZ10" s="74"/>
      <c r="BA10" s="74"/>
      <c r="BB10" s="74">
        <f>データ!X6</f>
        <v>5273.71</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OW13Hxa/9m4cHXFmffnk7jLutQMa9tDK6DdfLCd5Ld8vtVsFbZOMySxxoBLtTdswqfxMbhdpJW9ZC3B0eBX3RQ==" saltValue="t6IdhuxVJuPJQ8N+1JYE7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232360</v>
      </c>
      <c r="D6" s="33">
        <f t="shared" si="3"/>
        <v>46</v>
      </c>
      <c r="E6" s="33">
        <f t="shared" si="3"/>
        <v>17</v>
      </c>
      <c r="F6" s="33">
        <f t="shared" si="3"/>
        <v>1</v>
      </c>
      <c r="G6" s="33">
        <f t="shared" si="3"/>
        <v>0</v>
      </c>
      <c r="H6" s="33" t="str">
        <f t="shared" si="3"/>
        <v>愛知県　みよし市</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76.099999999999994</v>
      </c>
      <c r="P6" s="34">
        <f t="shared" si="3"/>
        <v>79.92</v>
      </c>
      <c r="Q6" s="34">
        <f t="shared" si="3"/>
        <v>83.16</v>
      </c>
      <c r="R6" s="34">
        <f t="shared" si="3"/>
        <v>1980</v>
      </c>
      <c r="S6" s="34">
        <f t="shared" si="3"/>
        <v>61277</v>
      </c>
      <c r="T6" s="34">
        <f t="shared" si="3"/>
        <v>32.19</v>
      </c>
      <c r="U6" s="34">
        <f t="shared" si="3"/>
        <v>1903.6</v>
      </c>
      <c r="V6" s="34">
        <f t="shared" si="3"/>
        <v>48940</v>
      </c>
      <c r="W6" s="34">
        <f t="shared" si="3"/>
        <v>9.2799999999999994</v>
      </c>
      <c r="X6" s="34">
        <f t="shared" si="3"/>
        <v>5273.71</v>
      </c>
      <c r="Y6" s="35" t="str">
        <f>IF(Y7="",NA(),Y7)</f>
        <v>-</v>
      </c>
      <c r="Z6" s="35" t="str">
        <f t="shared" ref="Z6:AH6" si="4">IF(Z7="",NA(),Z7)</f>
        <v>-</v>
      </c>
      <c r="AA6" s="35" t="str">
        <f t="shared" si="4"/>
        <v>-</v>
      </c>
      <c r="AB6" s="35">
        <f t="shared" si="4"/>
        <v>102.48</v>
      </c>
      <c r="AC6" s="35">
        <f t="shared" si="4"/>
        <v>108.76</v>
      </c>
      <c r="AD6" s="35" t="str">
        <f t="shared" si="4"/>
        <v>-</v>
      </c>
      <c r="AE6" s="35" t="str">
        <f t="shared" si="4"/>
        <v>-</v>
      </c>
      <c r="AF6" s="35" t="str">
        <f t="shared" si="4"/>
        <v>-</v>
      </c>
      <c r="AG6" s="35">
        <f t="shared" si="4"/>
        <v>106.32</v>
      </c>
      <c r="AH6" s="35">
        <f t="shared" si="4"/>
        <v>106.67</v>
      </c>
      <c r="AI6" s="34" t="str">
        <f>IF(AI7="","",IF(AI7="-","【-】","【"&amp;SUBSTITUTE(TEXT(AI7,"#,##0.00"),"-","△")&amp;"】"))</f>
        <v>【106.67】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1.35</v>
      </c>
      <c r="AS6" s="35">
        <f t="shared" si="5"/>
        <v>3.68</v>
      </c>
      <c r="AT6" s="34" t="str">
        <f>IF(AT7="","",IF(AT7="-","【-】","【"&amp;SUBSTITUTE(TEXT(AT7,"#,##0.00"),"-","△")&amp;"】"))</f>
        <v>【3.64】</v>
      </c>
      <c r="AU6" s="35" t="str">
        <f>IF(AU7="",NA(),AU7)</f>
        <v>-</v>
      </c>
      <c r="AV6" s="35" t="str">
        <f t="shared" ref="AV6:BD6" si="6">IF(AV7="",NA(),AV7)</f>
        <v>-</v>
      </c>
      <c r="AW6" s="35" t="str">
        <f t="shared" si="6"/>
        <v>-</v>
      </c>
      <c r="AX6" s="35">
        <f t="shared" si="6"/>
        <v>65.52</v>
      </c>
      <c r="AY6" s="35">
        <f t="shared" si="6"/>
        <v>81.819999999999993</v>
      </c>
      <c r="AZ6" s="35" t="str">
        <f t="shared" si="6"/>
        <v>-</v>
      </c>
      <c r="BA6" s="35" t="str">
        <f t="shared" si="6"/>
        <v>-</v>
      </c>
      <c r="BB6" s="35" t="str">
        <f t="shared" si="6"/>
        <v>-</v>
      </c>
      <c r="BC6" s="35">
        <f t="shared" si="6"/>
        <v>71.540000000000006</v>
      </c>
      <c r="BD6" s="35">
        <f t="shared" si="6"/>
        <v>67.86</v>
      </c>
      <c r="BE6" s="34" t="str">
        <f>IF(BE7="","",IF(BE7="-","【-】","【"&amp;SUBSTITUTE(TEXT(BE7,"#,##0.00"),"-","△")&amp;"】"))</f>
        <v>【67.52】</v>
      </c>
      <c r="BF6" s="35" t="str">
        <f>IF(BF7="",NA(),BF7)</f>
        <v>-</v>
      </c>
      <c r="BG6" s="35" t="str">
        <f t="shared" ref="BG6:BO6" si="7">IF(BG7="",NA(),BG7)</f>
        <v>-</v>
      </c>
      <c r="BH6" s="35" t="str">
        <f t="shared" si="7"/>
        <v>-</v>
      </c>
      <c r="BI6" s="35">
        <f t="shared" si="7"/>
        <v>559.61</v>
      </c>
      <c r="BJ6" s="35">
        <f t="shared" si="7"/>
        <v>567.73</v>
      </c>
      <c r="BK6" s="35" t="str">
        <f t="shared" si="7"/>
        <v>-</v>
      </c>
      <c r="BL6" s="35" t="str">
        <f t="shared" si="7"/>
        <v>-</v>
      </c>
      <c r="BM6" s="35" t="str">
        <f t="shared" si="7"/>
        <v>-</v>
      </c>
      <c r="BN6" s="35">
        <f t="shared" si="7"/>
        <v>653.69000000000005</v>
      </c>
      <c r="BO6" s="35">
        <f t="shared" si="7"/>
        <v>709.4</v>
      </c>
      <c r="BP6" s="34" t="str">
        <f>IF(BP7="","",IF(BP7="-","【-】","【"&amp;SUBSTITUTE(TEXT(BP7,"#,##0.00"),"-","△")&amp;"】"))</f>
        <v>【705.21】</v>
      </c>
      <c r="BQ6" s="35" t="str">
        <f>IF(BQ7="",NA(),BQ7)</f>
        <v>-</v>
      </c>
      <c r="BR6" s="35" t="str">
        <f t="shared" ref="BR6:BZ6" si="8">IF(BR7="",NA(),BR7)</f>
        <v>-</v>
      </c>
      <c r="BS6" s="35" t="str">
        <f t="shared" si="8"/>
        <v>-</v>
      </c>
      <c r="BT6" s="35">
        <f t="shared" si="8"/>
        <v>73.099999999999994</v>
      </c>
      <c r="BU6" s="35">
        <f t="shared" si="8"/>
        <v>72.73</v>
      </c>
      <c r="BV6" s="35" t="str">
        <f t="shared" si="8"/>
        <v>-</v>
      </c>
      <c r="BW6" s="35" t="str">
        <f t="shared" si="8"/>
        <v>-</v>
      </c>
      <c r="BX6" s="35" t="str">
        <f t="shared" si="8"/>
        <v>-</v>
      </c>
      <c r="BY6" s="35">
        <f t="shared" si="8"/>
        <v>88.05</v>
      </c>
      <c r="BZ6" s="35">
        <f t="shared" si="8"/>
        <v>91.14</v>
      </c>
      <c r="CA6" s="34" t="str">
        <f>IF(CA7="","",IF(CA7="-","【-】","【"&amp;SUBSTITUTE(TEXT(CA7,"#,##0.00"),"-","△")&amp;"】"))</f>
        <v>【98.96】</v>
      </c>
      <c r="CB6" s="35" t="str">
        <f>IF(CB7="",NA(),CB7)</f>
        <v>-</v>
      </c>
      <c r="CC6" s="35" t="str">
        <f t="shared" ref="CC6:CK6" si="9">IF(CC7="",NA(),CC7)</f>
        <v>-</v>
      </c>
      <c r="CD6" s="35" t="str">
        <f t="shared" si="9"/>
        <v>-</v>
      </c>
      <c r="CE6" s="35">
        <f t="shared" si="9"/>
        <v>150</v>
      </c>
      <c r="CF6" s="35">
        <f t="shared" si="9"/>
        <v>150</v>
      </c>
      <c r="CG6" s="35" t="str">
        <f t="shared" si="9"/>
        <v>-</v>
      </c>
      <c r="CH6" s="35" t="str">
        <f t="shared" si="9"/>
        <v>-</v>
      </c>
      <c r="CI6" s="35" t="str">
        <f t="shared" si="9"/>
        <v>-</v>
      </c>
      <c r="CJ6" s="35">
        <f t="shared" si="9"/>
        <v>141.15</v>
      </c>
      <c r="CK6" s="35">
        <f t="shared" si="9"/>
        <v>136.86000000000001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57.04</v>
      </c>
      <c r="CV6" s="35">
        <f t="shared" si="10"/>
        <v>60.78</v>
      </c>
      <c r="CW6" s="34" t="str">
        <f>IF(CW7="","",IF(CW7="-","【-】","【"&amp;SUBSTITUTE(TEXT(CW7,"#,##0.00"),"-","△")&amp;"】"))</f>
        <v>【59.57】</v>
      </c>
      <c r="CX6" s="35" t="str">
        <f>IF(CX7="",NA(),CX7)</f>
        <v>-</v>
      </c>
      <c r="CY6" s="35" t="str">
        <f t="shared" ref="CY6:DG6" si="11">IF(CY7="",NA(),CY7)</f>
        <v>-</v>
      </c>
      <c r="CZ6" s="35" t="str">
        <f t="shared" si="11"/>
        <v>-</v>
      </c>
      <c r="DA6" s="35">
        <f t="shared" si="11"/>
        <v>92.88</v>
      </c>
      <c r="DB6" s="35">
        <f t="shared" si="11"/>
        <v>92.96</v>
      </c>
      <c r="DC6" s="35" t="str">
        <f t="shared" si="11"/>
        <v>-</v>
      </c>
      <c r="DD6" s="35" t="str">
        <f t="shared" si="11"/>
        <v>-</v>
      </c>
      <c r="DE6" s="35" t="str">
        <f t="shared" si="11"/>
        <v>-</v>
      </c>
      <c r="DF6" s="35">
        <f t="shared" si="11"/>
        <v>93.73</v>
      </c>
      <c r="DG6" s="35">
        <f t="shared" si="11"/>
        <v>94.17</v>
      </c>
      <c r="DH6" s="34" t="str">
        <f>IF(DH7="","",IF(DH7="-","【-】","【"&amp;SUBSTITUTE(TEXT(DH7,"#,##0.00"),"-","△")&amp;"】"))</f>
        <v>【95.57】</v>
      </c>
      <c r="DI6" s="35" t="str">
        <f>IF(DI7="",NA(),DI7)</f>
        <v>-</v>
      </c>
      <c r="DJ6" s="35" t="str">
        <f t="shared" ref="DJ6:DR6" si="12">IF(DJ7="",NA(),DJ7)</f>
        <v>-</v>
      </c>
      <c r="DK6" s="35" t="str">
        <f t="shared" si="12"/>
        <v>-</v>
      </c>
      <c r="DL6" s="35">
        <f t="shared" si="12"/>
        <v>3.3</v>
      </c>
      <c r="DM6" s="35">
        <f t="shared" si="12"/>
        <v>6.2</v>
      </c>
      <c r="DN6" s="35" t="str">
        <f t="shared" si="12"/>
        <v>-</v>
      </c>
      <c r="DO6" s="35" t="str">
        <f t="shared" si="12"/>
        <v>-</v>
      </c>
      <c r="DP6" s="35" t="str">
        <f t="shared" si="12"/>
        <v>-</v>
      </c>
      <c r="DQ6" s="35">
        <f t="shared" si="12"/>
        <v>21.22</v>
      </c>
      <c r="DR6" s="35">
        <f t="shared" si="12"/>
        <v>23.25</v>
      </c>
      <c r="DS6" s="34" t="str">
        <f>IF(DS7="","",IF(DS7="-","【-】","【"&amp;SUBSTITUTE(TEXT(DS7,"#,##0.00"),"-","△")&amp;"】"))</f>
        <v>【36.52】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0.83</v>
      </c>
      <c r="EC6" s="35">
        <f t="shared" si="13"/>
        <v>1.06</v>
      </c>
      <c r="ED6" s="34" t="str">
        <f>IF(ED7="","",IF(ED7="-","【-】","【"&amp;SUBSTITUTE(TEXT(ED7,"#,##0.00"),"-","△")&amp;"】"))</f>
        <v>【5.72】</v>
      </c>
      <c r="EE6" s="35" t="str">
        <f>IF(EE7="",NA(),EE7)</f>
        <v>-</v>
      </c>
      <c r="EF6" s="35" t="str">
        <f t="shared" ref="EF6:EN6" si="14">IF(EF7="",NA(),EF7)</f>
        <v>-</v>
      </c>
      <c r="EG6" s="35" t="str">
        <f t="shared" si="14"/>
        <v>-</v>
      </c>
      <c r="EH6" s="35">
        <f t="shared" si="14"/>
        <v>0.03</v>
      </c>
      <c r="EI6" s="35">
        <f t="shared" si="14"/>
        <v>0.04</v>
      </c>
      <c r="EJ6" s="35" t="str">
        <f t="shared" si="14"/>
        <v>-</v>
      </c>
      <c r="EK6" s="35" t="str">
        <f t="shared" si="14"/>
        <v>-</v>
      </c>
      <c r="EL6" s="35" t="str">
        <f t="shared" si="14"/>
        <v>-</v>
      </c>
      <c r="EM6" s="35">
        <f t="shared" si="14"/>
        <v>0.12</v>
      </c>
      <c r="EN6" s="35">
        <f t="shared" si="14"/>
        <v>0.08</v>
      </c>
      <c r="EO6" s="34" t="str">
        <f>IF(EO7="","",IF(EO7="-","【-】","【"&amp;SUBSTITUTE(TEXT(EO7,"#,##0.00"),"-","△")&amp;"】"))</f>
        <v>【0.30】</v>
      </c>
    </row>
    <row r="7" spans="1:148" s="36" customFormat="1" x14ac:dyDescent="0.15">
      <c r="A7" s="28"/>
      <c r="B7" s="37">
        <v>2020</v>
      </c>
      <c r="C7" s="37">
        <v>232360</v>
      </c>
      <c r="D7" s="37">
        <v>46</v>
      </c>
      <c r="E7" s="37">
        <v>17</v>
      </c>
      <c r="F7" s="37">
        <v>1</v>
      </c>
      <c r="G7" s="37">
        <v>0</v>
      </c>
      <c r="H7" s="37" t="s">
        <v>96</v>
      </c>
      <c r="I7" s="37" t="s">
        <v>97</v>
      </c>
      <c r="J7" s="37" t="s">
        <v>98</v>
      </c>
      <c r="K7" s="37" t="s">
        <v>99</v>
      </c>
      <c r="L7" s="37" t="s">
        <v>100</v>
      </c>
      <c r="M7" s="37" t="s">
        <v>101</v>
      </c>
      <c r="N7" s="38" t="s">
        <v>102</v>
      </c>
      <c r="O7" s="38">
        <v>76.099999999999994</v>
      </c>
      <c r="P7" s="38">
        <v>79.92</v>
      </c>
      <c r="Q7" s="38">
        <v>83.16</v>
      </c>
      <c r="R7" s="38">
        <v>1980</v>
      </c>
      <c r="S7" s="38">
        <v>61277</v>
      </c>
      <c r="T7" s="38">
        <v>32.19</v>
      </c>
      <c r="U7" s="38">
        <v>1903.6</v>
      </c>
      <c r="V7" s="38">
        <v>48940</v>
      </c>
      <c r="W7" s="38">
        <v>9.2799999999999994</v>
      </c>
      <c r="X7" s="38">
        <v>5273.71</v>
      </c>
      <c r="Y7" s="38" t="s">
        <v>102</v>
      </c>
      <c r="Z7" s="38" t="s">
        <v>102</v>
      </c>
      <c r="AA7" s="38" t="s">
        <v>102</v>
      </c>
      <c r="AB7" s="38">
        <v>102.48</v>
      </c>
      <c r="AC7" s="38">
        <v>108.76</v>
      </c>
      <c r="AD7" s="38" t="s">
        <v>102</v>
      </c>
      <c r="AE7" s="38" t="s">
        <v>102</v>
      </c>
      <c r="AF7" s="38" t="s">
        <v>102</v>
      </c>
      <c r="AG7" s="38">
        <v>106.32</v>
      </c>
      <c r="AH7" s="38">
        <v>106.67</v>
      </c>
      <c r="AI7" s="38">
        <v>106.67</v>
      </c>
      <c r="AJ7" s="38" t="s">
        <v>102</v>
      </c>
      <c r="AK7" s="38" t="s">
        <v>102</v>
      </c>
      <c r="AL7" s="38" t="s">
        <v>102</v>
      </c>
      <c r="AM7" s="38">
        <v>0</v>
      </c>
      <c r="AN7" s="38">
        <v>0</v>
      </c>
      <c r="AO7" s="38" t="s">
        <v>102</v>
      </c>
      <c r="AP7" s="38" t="s">
        <v>102</v>
      </c>
      <c r="AQ7" s="38" t="s">
        <v>102</v>
      </c>
      <c r="AR7" s="38">
        <v>1.35</v>
      </c>
      <c r="AS7" s="38">
        <v>3.68</v>
      </c>
      <c r="AT7" s="38">
        <v>3.64</v>
      </c>
      <c r="AU7" s="38" t="s">
        <v>102</v>
      </c>
      <c r="AV7" s="38" t="s">
        <v>102</v>
      </c>
      <c r="AW7" s="38" t="s">
        <v>102</v>
      </c>
      <c r="AX7" s="38">
        <v>65.52</v>
      </c>
      <c r="AY7" s="38">
        <v>81.819999999999993</v>
      </c>
      <c r="AZ7" s="38" t="s">
        <v>102</v>
      </c>
      <c r="BA7" s="38" t="s">
        <v>102</v>
      </c>
      <c r="BB7" s="38" t="s">
        <v>102</v>
      </c>
      <c r="BC7" s="38">
        <v>71.540000000000006</v>
      </c>
      <c r="BD7" s="38">
        <v>67.86</v>
      </c>
      <c r="BE7" s="38">
        <v>67.52</v>
      </c>
      <c r="BF7" s="38" t="s">
        <v>102</v>
      </c>
      <c r="BG7" s="38" t="s">
        <v>102</v>
      </c>
      <c r="BH7" s="38" t="s">
        <v>102</v>
      </c>
      <c r="BI7" s="38">
        <v>559.61</v>
      </c>
      <c r="BJ7" s="38">
        <v>567.73</v>
      </c>
      <c r="BK7" s="38" t="s">
        <v>102</v>
      </c>
      <c r="BL7" s="38" t="s">
        <v>102</v>
      </c>
      <c r="BM7" s="38" t="s">
        <v>102</v>
      </c>
      <c r="BN7" s="38">
        <v>653.69000000000005</v>
      </c>
      <c r="BO7" s="38">
        <v>709.4</v>
      </c>
      <c r="BP7" s="38">
        <v>705.21</v>
      </c>
      <c r="BQ7" s="38" t="s">
        <v>102</v>
      </c>
      <c r="BR7" s="38" t="s">
        <v>102</v>
      </c>
      <c r="BS7" s="38" t="s">
        <v>102</v>
      </c>
      <c r="BT7" s="38">
        <v>73.099999999999994</v>
      </c>
      <c r="BU7" s="38">
        <v>72.73</v>
      </c>
      <c r="BV7" s="38" t="s">
        <v>102</v>
      </c>
      <c r="BW7" s="38" t="s">
        <v>102</v>
      </c>
      <c r="BX7" s="38" t="s">
        <v>102</v>
      </c>
      <c r="BY7" s="38">
        <v>88.05</v>
      </c>
      <c r="BZ7" s="38">
        <v>91.14</v>
      </c>
      <c r="CA7" s="38">
        <v>98.96</v>
      </c>
      <c r="CB7" s="38" t="s">
        <v>102</v>
      </c>
      <c r="CC7" s="38" t="s">
        <v>102</v>
      </c>
      <c r="CD7" s="38" t="s">
        <v>102</v>
      </c>
      <c r="CE7" s="38">
        <v>150</v>
      </c>
      <c r="CF7" s="38">
        <v>150</v>
      </c>
      <c r="CG7" s="38" t="s">
        <v>102</v>
      </c>
      <c r="CH7" s="38" t="s">
        <v>102</v>
      </c>
      <c r="CI7" s="38" t="s">
        <v>102</v>
      </c>
      <c r="CJ7" s="38">
        <v>141.15</v>
      </c>
      <c r="CK7" s="38">
        <v>136.86000000000001</v>
      </c>
      <c r="CL7" s="38">
        <v>134.52000000000001</v>
      </c>
      <c r="CM7" s="38" t="s">
        <v>102</v>
      </c>
      <c r="CN7" s="38" t="s">
        <v>102</v>
      </c>
      <c r="CO7" s="38" t="s">
        <v>102</v>
      </c>
      <c r="CP7" s="38" t="s">
        <v>102</v>
      </c>
      <c r="CQ7" s="38" t="s">
        <v>102</v>
      </c>
      <c r="CR7" s="38" t="s">
        <v>102</v>
      </c>
      <c r="CS7" s="38" t="s">
        <v>102</v>
      </c>
      <c r="CT7" s="38" t="s">
        <v>102</v>
      </c>
      <c r="CU7" s="38">
        <v>57.04</v>
      </c>
      <c r="CV7" s="38">
        <v>60.78</v>
      </c>
      <c r="CW7" s="38">
        <v>59.57</v>
      </c>
      <c r="CX7" s="38" t="s">
        <v>102</v>
      </c>
      <c r="CY7" s="38" t="s">
        <v>102</v>
      </c>
      <c r="CZ7" s="38" t="s">
        <v>102</v>
      </c>
      <c r="DA7" s="38">
        <v>92.88</v>
      </c>
      <c r="DB7" s="38">
        <v>92.96</v>
      </c>
      <c r="DC7" s="38" t="s">
        <v>102</v>
      </c>
      <c r="DD7" s="38" t="s">
        <v>102</v>
      </c>
      <c r="DE7" s="38" t="s">
        <v>102</v>
      </c>
      <c r="DF7" s="38">
        <v>93.73</v>
      </c>
      <c r="DG7" s="38">
        <v>94.17</v>
      </c>
      <c r="DH7" s="38">
        <v>95.57</v>
      </c>
      <c r="DI7" s="38" t="s">
        <v>102</v>
      </c>
      <c r="DJ7" s="38" t="s">
        <v>102</v>
      </c>
      <c r="DK7" s="38" t="s">
        <v>102</v>
      </c>
      <c r="DL7" s="38">
        <v>3.3</v>
      </c>
      <c r="DM7" s="38">
        <v>6.2</v>
      </c>
      <c r="DN7" s="38" t="s">
        <v>102</v>
      </c>
      <c r="DO7" s="38" t="s">
        <v>102</v>
      </c>
      <c r="DP7" s="38" t="s">
        <v>102</v>
      </c>
      <c r="DQ7" s="38">
        <v>21.22</v>
      </c>
      <c r="DR7" s="38">
        <v>23.25</v>
      </c>
      <c r="DS7" s="38">
        <v>36.520000000000003</v>
      </c>
      <c r="DT7" s="38" t="s">
        <v>102</v>
      </c>
      <c r="DU7" s="38" t="s">
        <v>102</v>
      </c>
      <c r="DV7" s="38" t="s">
        <v>102</v>
      </c>
      <c r="DW7" s="38">
        <v>0</v>
      </c>
      <c r="DX7" s="38">
        <v>0</v>
      </c>
      <c r="DY7" s="38" t="s">
        <v>102</v>
      </c>
      <c r="DZ7" s="38" t="s">
        <v>102</v>
      </c>
      <c r="EA7" s="38" t="s">
        <v>102</v>
      </c>
      <c r="EB7" s="38">
        <v>0.83</v>
      </c>
      <c r="EC7" s="38">
        <v>1.06</v>
      </c>
      <c r="ED7" s="38">
        <v>5.72</v>
      </c>
      <c r="EE7" s="38" t="s">
        <v>102</v>
      </c>
      <c r="EF7" s="38" t="s">
        <v>102</v>
      </c>
      <c r="EG7" s="38" t="s">
        <v>102</v>
      </c>
      <c r="EH7" s="38">
        <v>0.03</v>
      </c>
      <c r="EI7" s="38">
        <v>0.04</v>
      </c>
      <c r="EJ7" s="38" t="s">
        <v>102</v>
      </c>
      <c r="EK7" s="38" t="s">
        <v>102</v>
      </c>
      <c r="EL7" s="38" t="s">
        <v>102</v>
      </c>
      <c r="EM7" s="38">
        <v>0.12</v>
      </c>
      <c r="EN7" s="38">
        <v>0.08</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2022-02-08T09:11:37Z</cp:lastPrinted>
  <dcterms:created xsi:type="dcterms:W3CDTF">2021-12-03T07:14:16Z</dcterms:created>
  <dcterms:modified xsi:type="dcterms:W3CDTF">2022-02-08T09:12:12Z</dcterms:modified>
  <cp:category/>
</cp:coreProperties>
</file>