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3 野田（36みよし市～54豊根村）\OK\171（kouge）\法非適\"/>
    </mc:Choice>
  </mc:AlternateContent>
  <workbookProtection workbookAlgorithmName="SHA-512" workbookHashValue="OC5ZJqFMcYOFUsNPRe78I7hGKl+SgcZziHdi+vCU0I8QJiGWlfHApCI0i8Ri0lonLO3bCPm4RRD8byI9YuwNRA==" workbookSaltValue="mCAoJmEg3uLtSd5qxGi7IA=="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<sst xmlns="http://schemas.openxmlformats.org/spreadsheetml/2006/main" count="241" uniqueCount="118">
  <si>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</si>
  <si>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</si>
  <si>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</si>
  <si>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</si>
  <si>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</si>
  <si>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</si>
  <si>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</si>
  <si>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</si>
  <si>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</si>
  <si>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</si>
  <si>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</si>
  <si>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</si>
  <si>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</si>
  <si>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</si>
  <si>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</si>
  <si>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</si>
  <si>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</si>
  <si>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</si>
  <si>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</si>
  <si>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</si>
  <si>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</si>
  <si>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</si>
  <si>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</si>
  <si>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</si>
  <si>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</si>
  <si>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</si>
  <si>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</si>
  <si>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</si>
  <si>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</si>
  <si>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</si>
  <si>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</si>
  <si>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</si>
  <si>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</si>
  <si>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</si>
  <si>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</si>
  <si>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</si>
  <si>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</si>
  <si>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</si>
  <si>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</si>
  <si>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</si>
  <si>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</si>
  <si>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</si>
  <si>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</si>
  <si>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</si>
  <si>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</si>
  <si>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</si>
  <si>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</si>
  <si>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</si>
  <si>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</si>
  <si>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</si>
  <si>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</si>
  <si>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</si>
  <si>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</si>
  <si>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</si>
  <si>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</si>
  <si>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</si>
  <si>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</si>
  <si>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</si>
  <si>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</si>
  <si>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</si>
  <si>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</si>
  <si>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</si>
  <si>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</si>
  <si>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</si>
  <si>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</si>
  <si>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</si>
  <si>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</si>
  <si>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</si>
  <si>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</si>
  <si>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</si>
  <si>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</si>
  <si>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</si>
  <si>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</si>
  <si>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</si>
  <si>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</si>
  <si>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</si>
  <si>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</si>
  <si>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</si>
  <si>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</si>
  <si>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</si>
  <si>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</si>
  <si>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</si>
  <si>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</si>
  <si>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</si>
  <si>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</si>
  <si>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</si>
  <si>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</si>
  <si>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</si>
  <si>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</si>
  <si>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</si>
  <si>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</si>
  <si>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</si>
  <si>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</si>
  <si>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</si>
  <si>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</si>
  <si>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</si>
  <si>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</si>
  <si>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豊山町</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</si>
  <si>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</si>
  <si>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</si>
  <si>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</si>
  <si>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</si>
  <si>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</si>
  <si>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</si>
  <si>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</si>
  <si>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</si>
  <si>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</si>
  <si>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</si>
  <si>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</si>
  <si>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</si>
  <si>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</si>
  <si>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</si>
  <si>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</si>
  <si>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</si>
  <si>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</si>
  <si>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本町では法定耐用年数を超えた管渠がないため、老朽化状況分析は行っていません。</t>
    <phoneticPr fontId="4"/>
  </si>
  <si>
    <t>①収益的収支比率
　下水道整備に伴う地方債償還金総額が毎年増加傾向にあるため、収益的収支比は95％前後で推移している。前年度に比べて増加した要因としては、使用料収入が増加したことが考えられる。収益増加に向け、接続促進による水洗化率の向上に努める。
④企業債残高対事業規模比率
　下水道施設の建設途上であり、企業債残高は増加傾向にあるが、類似団体平均に比べると低い水準となっている。これは大口事業場が下水道へ接続していることが要因であると考えられるため、今後も大口事業場を中心とした接続促進活動に努める。
⑤経費回収率
　経費回収率は100%を下回っているが、類似団体平均より高い値を保っている。これは大口事業場が下水道へ接続していることが要因であると考えられるため、今後も大口事業場を中心とした接続促進活動に努める。
⑥汚水処理原価
　汚水処理原価は類似団体平均より低い値を保っている。これは大口事業場が下水道へ接続していることが要因と考えられるため、今後も大口事業場を中心とした接続促進活動に努める。
⑧水洗化率
　水洗化率は類似団体平均を下回る低い水準にある。これは供用開始区域の拡大に努めているため、概ね横ばい傾向になっていると考えられる。前年度に比べて減少した要因としては、処理開始区域内人口の増加率が、水洗化人口の増加率を上回ったためである。水洗化率の向上は、使用料収入の増加に直結するため、積極的に接続促進活動に努める。</t>
    <rPh sb="10" eb="13">
      <t>ゲスイドウ</t>
    </rPh>
    <rPh sb="13" eb="15">
      <t>セイビ</t>
    </rPh>
    <rPh sb="16" eb="17">
      <t>トモナ</t>
    </rPh>
    <rPh sb="49" eb="51">
      <t>ゼンゴ</t>
    </rPh>
    <rPh sb="52" eb="54">
      <t>スイイ</t>
    </rPh>
    <rPh sb="59" eb="62">
      <t>ゼンネンド</t>
    </rPh>
    <rPh sb="63" eb="64">
      <t>クラ</t>
    </rPh>
    <rPh sb="66" eb="68">
      <t>ゾウカ</t>
    </rPh>
    <rPh sb="70" eb="72">
      <t>ヨウイン</t>
    </rPh>
    <rPh sb="77" eb="80">
      <t>シヨウリョウ</t>
    </rPh>
    <rPh sb="80" eb="82">
      <t>シュウニュウ</t>
    </rPh>
    <rPh sb="83" eb="85">
      <t>ゾウカ</t>
    </rPh>
    <rPh sb="90" eb="91">
      <t>カンガ</t>
    </rPh>
    <rPh sb="521" eb="522">
      <t>カンガ</t>
    </rPh>
    <rPh sb="527" eb="530">
      <t>ゼンネンド</t>
    </rPh>
    <rPh sb="531" eb="532">
      <t>クラ</t>
    </rPh>
    <rPh sb="534" eb="536">
      <t>ゲンショウ</t>
    </rPh>
    <rPh sb="538" eb="540">
      <t>ヨウイン</t>
    </rPh>
    <rPh sb="545" eb="547">
      <t>ショリ</t>
    </rPh>
    <rPh sb="547" eb="549">
      <t>カイシ</t>
    </rPh>
    <rPh sb="549" eb="551">
      <t>クイキ</t>
    </rPh>
    <rPh sb="551" eb="552">
      <t>ナイ</t>
    </rPh>
    <rPh sb="552" eb="554">
      <t>ジンコウ</t>
    </rPh>
    <rPh sb="555" eb="558">
      <t>ゾウカリツ</t>
    </rPh>
    <rPh sb="560" eb="563">
      <t>スイセンカ</t>
    </rPh>
    <rPh sb="563" eb="565">
      <t>ジンコウ</t>
    </rPh>
    <rPh sb="566" eb="568">
      <t>ゾウカ</t>
    </rPh>
    <rPh sb="568" eb="569">
      <t>リツ</t>
    </rPh>
    <rPh sb="570" eb="572">
      <t>ウワマワ</t>
    </rPh>
    <rPh sb="580" eb="583">
      <t>スイセンカ</t>
    </rPh>
    <rPh sb="583" eb="584">
      <t>リツ</t>
    </rPh>
    <rPh sb="585" eb="587">
      <t>コウジョウ</t>
    </rPh>
    <rPh sb="589" eb="592">
      <t>シヨウリョウ</t>
    </rPh>
    <rPh sb="592" eb="594">
      <t>シュウニュウ</t>
    </rPh>
    <rPh sb="595" eb="597">
      <t>ゾウカ</t>
    </rPh>
    <rPh sb="598" eb="600">
      <t>チョッケツ</t>
    </rPh>
    <rPh sb="605" eb="608">
      <t>セッキョクテキ</t>
    </rPh>
    <phoneticPr fontId="4"/>
  </si>
  <si>
    <t>　収支バランスは類似団体と比較すると概ね良好と言える。今後も接続促進活動を行い、使用料収入の増加と水洗化率の向上に努めていく。
　経営戦略については、令和２年度に策定している。本町では令和６年４月より地方公営企業法の適用を予定しており、それに伴い経理方式が変わるため、次回経営戦略の見直しは法適後の令和７年度を予定している。</t>
    <rPh sb="65" eb="67">
      <t>ケイエイ</t>
    </rPh>
    <rPh sb="67" eb="69">
      <t>センリャク</t>
    </rPh>
    <rPh sb="75" eb="77">
      <t>レイワ</t>
    </rPh>
    <rPh sb="78" eb="80">
      <t>ネンド</t>
    </rPh>
    <rPh sb="81" eb="83">
      <t>サクテイ</t>
    </rPh>
    <rPh sb="88" eb="90">
      <t>ホンチョウ</t>
    </rPh>
    <rPh sb="92" eb="94">
      <t>レイワ</t>
    </rPh>
    <rPh sb="95" eb="96">
      <t>ネン</t>
    </rPh>
    <rPh sb="97" eb="98">
      <t>ガツ</t>
    </rPh>
    <rPh sb="100" eb="102">
      <t>チホウ</t>
    </rPh>
    <rPh sb="102" eb="104">
      <t>コウエイ</t>
    </rPh>
    <rPh sb="104" eb="106">
      <t>キギョウ</t>
    </rPh>
    <rPh sb="106" eb="107">
      <t>ホウ</t>
    </rPh>
    <rPh sb="108" eb="110">
      <t>テキヨウ</t>
    </rPh>
    <rPh sb="111" eb="113">
      <t>ヨテイ</t>
    </rPh>
    <rPh sb="121" eb="122">
      <t>トモナ</t>
    </rPh>
    <rPh sb="123" eb="125">
      <t>ケイリ</t>
    </rPh>
    <rPh sb="125" eb="127">
      <t>ホウシキ</t>
    </rPh>
    <rPh sb="128" eb="129">
      <t>カ</t>
    </rPh>
    <rPh sb="134" eb="136">
      <t>ジカイ</t>
    </rPh>
    <rPh sb="136" eb="138">
      <t>ケイエイ</t>
    </rPh>
    <rPh sb="138" eb="140">
      <t>センリャク</t>
    </rPh>
    <rPh sb="141" eb="143">
      <t>ミナオ</t>
    </rPh>
    <rPh sb="145" eb="146">
      <t>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</si>
</sst>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00-4424-BF9F-D3752FCBAB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0.33</c:v>
                </c:pt>
                <c:pt idx="2">
                  <c:v>0.28999999999999998</c:v>
                </c:pt>
                <c:pt idx="3">
                  <c:v>7.0000000000000007E-2</c:v>
                </c:pt>
                <c:pt idx="4">
                  <c:v>0.03</c:v>
                </c:pt>
              </c:numCache>
            </c:numRef>
          </c:val>
          <c:smooth val="0"/>
          <c:extLst>
            <c:ext xmlns:c16="http://schemas.microsoft.com/office/drawing/2014/chart" uri="{C3380CC4-5D6E-409C-BE32-E72D297353CC}">
              <c16:uniqueId val="{00000001-3A00-4424-BF9F-D3752FCBAB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70-42A8-81A9-2B3D06FCB7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32.42</c:v>
                </c:pt>
                <c:pt idx="1">
                  <c:v>35.15</c:v>
                </c:pt>
                <c:pt idx="2">
                  <c:v>38.04</c:v>
                </c:pt>
                <c:pt idx="3">
                  <c:v>41.81</c:v>
                </c:pt>
                <c:pt idx="4">
                  <c:v>44.35</c:v>
                </c:pt>
              </c:numCache>
            </c:numRef>
          </c:val>
          <c:smooth val="0"/>
          <c:extLst>
            <c:ext xmlns:c16="http://schemas.microsoft.com/office/drawing/2014/chart" uri="{C3380CC4-5D6E-409C-BE32-E72D297353CC}">
              <c16:uniqueId val="{00000001-F870-42A8-81A9-2B3D06FCB7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57.88</c:v>
                </c:pt>
                <c:pt idx="1">
                  <c:v>58.74</c:v>
                </c:pt>
                <c:pt idx="2">
                  <c:v>56.63</c:v>
                </c:pt>
                <c:pt idx="3">
                  <c:v>59.6</c:v>
                </c:pt>
                <c:pt idx="4">
                  <c:v>58.23</c:v>
                </c:pt>
              </c:numCache>
            </c:numRef>
          </c:val>
          <c:extLst>
            <c:ext xmlns:c16="http://schemas.microsoft.com/office/drawing/2014/chart" uri="{C3380CC4-5D6E-409C-BE32-E72D297353CC}">
              <c16:uniqueId val="{00000000-8F08-49BB-A0D1-1AA90D2BF3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60.69</c:v>
                </c:pt>
                <c:pt idx="1">
                  <c:v>61.88</c:v>
                </c:pt>
                <c:pt idx="2">
                  <c:v>62.16</c:v>
                </c:pt>
                <c:pt idx="3">
                  <c:v>63.54</c:v>
                </c:pt>
                <c:pt idx="4">
                  <c:v>63.65</c:v>
                </c:pt>
              </c:numCache>
            </c:numRef>
          </c:val>
          <c:smooth val="0"/>
          <c:extLst>
            <c:ext xmlns:c16="http://schemas.microsoft.com/office/drawing/2014/chart" uri="{C3380CC4-5D6E-409C-BE32-E72D297353CC}">
              <c16:uniqueId val="{00000001-8F08-49BB-A0D1-1AA90D2BF3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96.05</c:v>
                </c:pt>
                <c:pt idx="1">
                  <c:v>95.25</c:v>
                </c:pt>
                <c:pt idx="2">
                  <c:v>94.8</c:v>
                </c:pt>
                <c:pt idx="3">
                  <c:v>94.16</c:v>
                </c:pt>
                <c:pt idx="4">
                  <c:v>94.65</c:v>
                </c:pt>
              </c:numCache>
            </c:numRef>
          </c:val>
          <c:extLst>
            <c:ext xmlns:c16="http://schemas.microsoft.com/office/drawing/2014/chart" uri="{C3380CC4-5D6E-409C-BE32-E72D297353CC}">
              <c16:uniqueId val="{00000000-FC34-486E-B3A0-7CCC399E44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34-486E-B3A0-7CCC399E44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52-474C-9CC2-77A508C462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52-474C-9CC2-77A508C462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8C-41B5-8866-64D11E34EC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8C-41B5-8866-64D11E34EC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C8-4124-8D04-D316F09503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C8-4124-8D04-D316F09503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80-41CF-9B77-0BD097F385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80-41CF-9B77-0BD097F385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283.2</c:v>
                </c:pt>
                <c:pt idx="1">
                  <c:v>440.95</c:v>
                </c:pt>
                <c:pt idx="2">
                  <c:v>438.56</c:v>
                </c:pt>
                <c:pt idx="3">
                  <c:v>550.21</c:v>
                </c:pt>
                <c:pt idx="4">
                  <c:v>534.22</c:v>
                </c:pt>
              </c:numCache>
            </c:numRef>
          </c:val>
          <c:extLst>
            <c:ext xmlns:c16="http://schemas.microsoft.com/office/drawing/2014/chart" uri="{C3380CC4-5D6E-409C-BE32-E72D297353CC}">
              <c16:uniqueId val="{00000000-C6FC-42C1-B6E0-03F9573E95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1622.57</c:v>
                </c:pt>
                <c:pt idx="1">
                  <c:v>985.65</c:v>
                </c:pt>
                <c:pt idx="2">
                  <c:v>1677.13</c:v>
                </c:pt>
                <c:pt idx="3">
                  <c:v>2154.8200000000002</c:v>
                </c:pt>
                <c:pt idx="4">
                  <c:v>2103.92</c:v>
                </c:pt>
              </c:numCache>
            </c:numRef>
          </c:val>
          <c:smooth val="0"/>
          <c:extLst>
            <c:ext xmlns:c16="http://schemas.microsoft.com/office/drawing/2014/chart" uri="{C3380CC4-5D6E-409C-BE32-E72D297353CC}">
              <c16:uniqueId val="{00000001-C6FC-42C1-B6E0-03F9573E95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98.31</c:v>
                </c:pt>
                <c:pt idx="1">
                  <c:v>96.98</c:v>
                </c:pt>
                <c:pt idx="2">
                  <c:v>96.15</c:v>
                </c:pt>
                <c:pt idx="3">
                  <c:v>94.97</c:v>
                </c:pt>
                <c:pt idx="4">
                  <c:v>94.28</c:v>
                </c:pt>
              </c:numCache>
            </c:numRef>
          </c:val>
          <c:extLst>
            <c:ext xmlns:c16="http://schemas.microsoft.com/office/drawing/2014/chart" uri="{C3380CC4-5D6E-409C-BE32-E72D297353CC}">
              <c16:uniqueId val="{00000000-E175-426A-B394-B97FFA31DF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58.32</c:v>
                </c:pt>
                <c:pt idx="1">
                  <c:v>62.11</c:v>
                </c:pt>
                <c:pt idx="2">
                  <c:v>67.37</c:v>
                </c:pt>
                <c:pt idx="3">
                  <c:v>73.63</c:v>
                </c:pt>
                <c:pt idx="4">
                  <c:v>83.47</c:v>
                </c:pt>
              </c:numCache>
            </c:numRef>
          </c:val>
          <c:smooth val="0"/>
          <c:extLst>
            <c:ext xmlns:c16="http://schemas.microsoft.com/office/drawing/2014/chart" uri="{C3380CC4-5D6E-409C-BE32-E72D297353CC}">
              <c16:uniqueId val="{00000001-E175-426A-B394-B97FFA31DF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33B5-4EF1-8D15-B3D3331F47D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227.65</c:v>
                </c:pt>
                <c:pt idx="1">
                  <c:v>225.27</c:v>
                </c:pt>
                <c:pt idx="2">
                  <c:v>202.08</c:v>
                </c:pt>
                <c:pt idx="3">
                  <c:v>193.18</c:v>
                </c:pt>
                <c:pt idx="4">
                  <c:v>171.43</c:v>
                </c:pt>
              </c:numCache>
            </c:numRef>
          </c:val>
          <c:smooth val="0"/>
          <c:extLst>
            <c:ext xmlns:c16="http://schemas.microsoft.com/office/drawing/2014/chart" uri="{C3380CC4-5D6E-409C-BE32-E72D297353CC}">
              <c16:uniqueId val="{00000001-33B5-4EF1-8D15-B3D3331F47D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豊山町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Cb3</v>
      </c>
      <c r="X8" s="78"/>
      <c r="Y8" s="78"/>
      <c r="Z8" s="78"/>
      <c r="AA8" s="78"/>
      <c r="AB8" s="78"/>
      <c r="AC8" s="78"/>
      <c r="AD8" s="79" t="str">
        <f>データ!$M$6</f>
        <v>非設置</v>
      </c>
      <c r="AE8" s="79"/>
      <c r="AF8" s="79"/>
      <c r="AG8" s="79"/>
      <c r="AH8" s="79"/>
      <c r="AI8" s="79"/>
      <c r="AJ8" s="79"/>
      <c r="AK8" s="3"/>
      <c r="AL8" s="75">
        <f>データ!S6</f>
        <v>15839</v>
      </c>
      <c r="AM8" s="75"/>
      <c r="AN8" s="75"/>
      <c r="AO8" s="75"/>
      <c r="AP8" s="75"/>
      <c r="AQ8" s="75"/>
      <c r="AR8" s="75"/>
      <c r="AS8" s="75"/>
      <c r="AT8" s="74">
        <f>データ!T6</f>
        <v>6.18</v>
      </c>
      <c r="AU8" s="74"/>
      <c r="AV8" s="74"/>
      <c r="AW8" s="74"/>
      <c r="AX8" s="74"/>
      <c r="AY8" s="74"/>
      <c r="AZ8" s="74"/>
      <c r="BA8" s="74"/>
      <c r="BB8" s="74">
        <f>データ!U6</f>
        <v>2562.94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74.040000000000006</v>
      </c>
      <c r="Q10" s="74"/>
      <c r="R10" s="74"/>
      <c r="S10" s="74"/>
      <c r="T10" s="74"/>
      <c r="U10" s="74"/>
      <c r="V10" s="74"/>
      <c r="W10" s="74">
        <f>データ!Q6</f>
        <v>96.93</v>
      </c>
      <c r="X10" s="74"/>
      <c r="Y10" s="74"/>
      <c r="Z10" s="74"/>
      <c r="AA10" s="74"/>
      <c r="AB10" s="74"/>
      <c r="AC10" s="74"/>
      <c r="AD10" s="75">
        <f>データ!R6</f>
        <v>2200</v>
      </c>
      <c r="AE10" s="75"/>
      <c r="AF10" s="75"/>
      <c r="AG10" s="75"/>
      <c r="AH10" s="75"/>
      <c r="AI10" s="75"/>
      <c r="AJ10" s="75"/>
      <c r="AK10" s="2"/>
      <c r="AL10" s="75">
        <f>データ!V6</f>
        <v>11724</v>
      </c>
      <c r="AM10" s="75"/>
      <c r="AN10" s="75"/>
      <c r="AO10" s="75"/>
      <c r="AP10" s="75"/>
      <c r="AQ10" s="75"/>
      <c r="AR10" s="75"/>
      <c r="AS10" s="75"/>
      <c r="AT10" s="74">
        <f>データ!W6</f>
        <v>2.29</v>
      </c>
      <c r="AU10" s="74"/>
      <c r="AV10" s="74"/>
      <c r="AW10" s="74"/>
      <c r="AX10" s="74"/>
      <c r="AY10" s="74"/>
      <c r="AZ10" s="74"/>
      <c r="BA10" s="74"/>
      <c r="BB10" s="74">
        <f>データ!X6</f>
        <v>5119.6499999999996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naNDb4R658ntaLZXLjoQWIKmjjOGRXiuVEwOlk9ihnFHEXXy9utczj4KPOh3YSeeQFSE4vwtRk0blJO4ivxpXA==" saltValue="zQ9nEtCtLUtbG0cVtEDz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233421</v>
      </c>
      <c r="D6" s="33">
        <f t="shared" si="3"/>
        <v>47</v>
      </c>
      <c r="E6" s="33">
        <f t="shared" si="3"/>
        <v>17</v>
      </c>
      <c r="F6" s="33">
        <f t="shared" si="3"/>
        <v>1</v>
      </c>
      <c r="G6" s="33">
        <f t="shared" si="3"/>
        <v>0</v>
      </c>
      <c r="H6" s="33" t="str">
        <f t="shared" si="3"/>
        <v>愛知県　豊山町</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74.040000000000006</v>
      </c>
      <c r="Q6" s="34">
        <f t="shared" si="3"/>
        <v>96.93</v>
      </c>
      <c r="R6" s="34">
        <f t="shared" si="3"/>
        <v>2200</v>
      </c>
      <c r="S6" s="34">
        <f t="shared" si="3"/>
        <v>15839</v>
      </c>
      <c r="T6" s="34">
        <f t="shared" si="3"/>
        <v>6.18</v>
      </c>
      <c r="U6" s="34">
        <f t="shared" si="3"/>
        <v>2562.94</v>
      </c>
      <c r="V6" s="34">
        <f t="shared" si="3"/>
        <v>11724</v>
      </c>
      <c r="W6" s="34">
        <f t="shared" si="3"/>
        <v>2.29</v>
      </c>
      <c r="X6" s="34">
        <f t="shared" si="3"/>
        <v>5119.6499999999996</v>
      </c>
      <c r="Y6" s="35">
        <f>IF(Y7="",NA(),Y7)</f>
        <v>96.05</v>
      </c>
      <c r="Z6" s="35">
        <f t="shared" ref="Z6:AH6" si="4">IF(Z7="",NA(),Z7)</f>
        <v>95.25</v>
      </c>
      <c r="AA6" s="35">
        <f t="shared" si="4"/>
        <v>94.8</v>
      </c>
      <c r="AB6" s="35">
        <f t="shared" si="4"/>
        <v>94.16</v>
      </c>
      <c r="AC6" s="35">
        <f t="shared" si="4"/>
        <v>94.65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283.2</v>
      </c>
      <c r="BG6" s="35">
        <f t="shared" ref="BG6:BO6" si="7">IF(BG7="",NA(),BG7)</f>
        <v>440.95</v>
      </c>
      <c r="BH6" s="35">
        <f t="shared" si="7"/>
        <v>438.56</v>
      </c>
      <c r="BI6" s="35">
        <f t="shared" si="7"/>
        <v>550.21</v>
      </c>
      <c r="BJ6" s="35">
        <f t="shared" si="7"/>
        <v>534.22</v>
      </c>
      <c r="BK6" s="35">
        <f t="shared" si="7"/>
        <v>1622.57</v>
      </c>
      <c r="BL6" s="35">
        <f t="shared" si="7"/>
        <v>985.65</v>
      </c>
      <c r="BM6" s="35">
        <f t="shared" si="7"/>
        <v>1677.13</v>
      </c>
      <c r="BN6" s="35">
        <f t="shared" si="7"/>
        <v>2154.8200000000002</v>
      </c>
      <c r="BO6" s="35">
        <f t="shared" si="7"/>
        <v>2103.92</v>
      </c>
      <c r="BP6" s="34" t="str">
        <f>IF(BP7="","",IF(BP7="-","【-】","【"&amp;SUBSTITUTE(TEXT(BP7,"#,##0.00"),"-","△")&amp;"】"))</f>
        <v>【705.21】</v>
      </c>
      <c r="BQ6" s="35">
        <f>IF(BQ7="",NA(),BQ7)</f>
        <v>98.31</v>
      </c>
      <c r="BR6" s="35">
        <f t="shared" ref="BR6:BZ6" si="8">IF(BR7="",NA(),BR7)</f>
        <v>96.98</v>
      </c>
      <c r="BS6" s="35">
        <f t="shared" si="8"/>
        <v>96.15</v>
      </c>
      <c r="BT6" s="35">
        <f t="shared" si="8"/>
        <v>94.97</v>
      </c>
      <c r="BU6" s="35">
        <f t="shared" si="8"/>
        <v>94.28</v>
      </c>
      <c r="BV6" s="35">
        <f t="shared" si="8"/>
        <v>58.32</v>
      </c>
      <c r="BW6" s="35">
        <f t="shared" si="8"/>
        <v>62.11</v>
      </c>
      <c r="BX6" s="35">
        <f t="shared" si="8"/>
        <v>67.37</v>
      </c>
      <c r="BY6" s="35">
        <f t="shared" si="8"/>
        <v>73.63</v>
      </c>
      <c r="BZ6" s="35">
        <f t="shared" si="8"/>
        <v>83.47</v>
      </c>
      <c r="CA6" s="34" t="str">
        <f>IF(CA7="","",IF(CA7="-","【-】","【"&amp;SUBSTITUTE(TEXT(CA7,"#,##0.00"),"-","△")&amp;"】"))</f>
        <v>【98.96】</v>
      </c>
      <c r="CB6" s="35">
        <f>IF(CB7="",NA(),CB7)</f>
        <v>150</v>
      </c>
      <c r="CC6" s="35">
        <f t="shared" ref="CC6:CK6" si="9">IF(CC7="",NA(),CC7)</f>
        <v>150</v>
      </c>
      <c r="CD6" s="35">
        <f t="shared" si="9"/>
        <v>150</v>
      </c>
      <c r="CE6" s="35">
        <f t="shared" si="9"/>
        <v>150</v>
      </c>
      <c r="CF6" s="35">
        <f t="shared" si="9"/>
        <v>150</v>
      </c>
      <c r="CG6" s="35">
        <f t="shared" si="9"/>
        <v>227.65</v>
      </c>
      <c r="CH6" s="35">
        <f t="shared" si="9"/>
        <v>225.27</v>
      </c>
      <c r="CI6" s="35">
        <f t="shared" si="9"/>
        <v>202.08</v>
      </c>
      <c r="CJ6" s="35">
        <f t="shared" si="9"/>
        <v>193.18</v>
      </c>
      <c r="CK6" s="35">
        <f t="shared" si="9"/>
        <v>171.43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32.42</v>
      </c>
      <c r="CS6" s="35">
        <f t="shared" si="10"/>
        <v>35.15</v>
      </c>
      <c r="CT6" s="35">
        <f t="shared" si="10"/>
        <v>38.04</v>
      </c>
      <c r="CU6" s="35">
        <f t="shared" si="10"/>
        <v>41.81</v>
      </c>
      <c r="CV6" s="35">
        <f t="shared" si="10"/>
        <v>44.35</v>
      </c>
      <c r="CW6" s="34" t="str">
        <f>IF(CW7="","",IF(CW7="-","【-】","【"&amp;SUBSTITUTE(TEXT(CW7,"#,##0.00"),"-","△")&amp;"】"))</f>
        <v>【59.57】</v>
      </c>
      <c r="CX6" s="35">
        <f>IF(CX7="",NA(),CX7)</f>
        <v>57.88</v>
      </c>
      <c r="CY6" s="35">
        <f t="shared" ref="CY6:DG6" si="11">IF(CY7="",NA(),CY7)</f>
        <v>58.74</v>
      </c>
      <c r="CZ6" s="35">
        <f t="shared" si="11"/>
        <v>56.63</v>
      </c>
      <c r="DA6" s="35">
        <f t="shared" si="11"/>
        <v>59.6</v>
      </c>
      <c r="DB6" s="35">
        <f t="shared" si="11"/>
        <v>58.23</v>
      </c>
      <c r="DC6" s="35">
        <f t="shared" si="11"/>
        <v>60.69</v>
      </c>
      <c r="DD6" s="35">
        <f t="shared" si="11"/>
        <v>61.88</v>
      </c>
      <c r="DE6" s="35">
        <f t="shared" si="11"/>
        <v>62.16</v>
      </c>
      <c r="DF6" s="35">
        <f t="shared" si="11"/>
        <v>63.54</v>
      </c>
      <c r="DG6" s="35">
        <f t="shared" si="11"/>
        <v>63.65</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0.33</v>
      </c>
      <c r="EL6" s="35">
        <f t="shared" si="14"/>
        <v>0.28999999999999998</v>
      </c>
      <c r="EM6" s="35">
        <f t="shared" si="14"/>
        <v>7.0000000000000007E-2</v>
      </c>
      <c r="EN6" s="35">
        <f t="shared" si="14"/>
        <v>0.03</v>
      </c>
      <c r="EO6" s="34" t="str">
        <f>IF(EO7="","",IF(EO7="-","【-】","【"&amp;SUBSTITUTE(TEXT(EO7,"#,##0.00"),"-","△")&amp;"】"))</f>
        <v>【0.30】</v>
      </c>
    </row>
    <row r="7" spans="1:145" s="36" customFormat="1" x14ac:dyDescent="0.15">
      <c r="A7" s="28"/>
      <c r="B7" s="37">
        <v>2020</v>
      </c>
      <c r="C7" s="37">
        <v>233421</v>
      </c>
      <c r="D7" s="37">
        <v>47</v>
      </c>
      <c r="E7" s="37">
        <v>17</v>
      </c>
      <c r="F7" s="37">
        <v>1</v>
      </c>
      <c r="G7" s="37">
        <v>0</v>
      </c>
      <c r="H7" s="37" t="s">
        <v>97</v>
      </c>
      <c r="I7" s="37" t="s">
        <v>98</v>
      </c>
      <c r="J7" s="37" t="s">
        <v>99</v>
      </c>
      <c r="K7" s="37" t="s">
        <v>100</v>
      </c>
      <c r="L7" s="37" t="s">
        <v>101</v>
      </c>
      <c r="M7" s="37" t="s">
        <v>102</v>
      </c>
      <c r="N7" s="38" t="s">
        <v>103</v>
      </c>
      <c r="O7" s="38" t="s">
        <v>104</v>
      </c>
      <c r="P7" s="38">
        <v>74.040000000000006</v>
      </c>
      <c r="Q7" s="38">
        <v>96.93</v>
      </c>
      <c r="R7" s="38">
        <v>2200</v>
      </c>
      <c r="S7" s="38">
        <v>15839</v>
      </c>
      <c r="T7" s="38">
        <v>6.18</v>
      </c>
      <c r="U7" s="38">
        <v>2562.94</v>
      </c>
      <c r="V7" s="38">
        <v>11724</v>
      </c>
      <c r="W7" s="38">
        <v>2.29</v>
      </c>
      <c r="X7" s="38">
        <v>5119.6499999999996</v>
      </c>
      <c r="Y7" s="38">
        <v>96.05</v>
      </c>
      <c r="Z7" s="38">
        <v>95.25</v>
      </c>
      <c r="AA7" s="38">
        <v>94.8</v>
      </c>
      <c r="AB7" s="38">
        <v>94.16</v>
      </c>
      <c r="AC7" s="38">
        <v>94.65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283.2</v>
      </c>
      <c r="BG7" s="38">
        <v>440.95</v>
      </c>
      <c r="BH7" s="38">
        <v>438.56</v>
      </c>
      <c r="BI7" s="38">
        <v>550.21</v>
      </c>
      <c r="BJ7" s="38">
        <v>534.22</v>
      </c>
      <c r="BK7" s="38">
        <v>1622.57</v>
      </c>
      <c r="BL7" s="38">
        <v>985.65</v>
      </c>
      <c r="BM7" s="38">
        <v>1677.13</v>
      </c>
      <c r="BN7" s="38">
        <v>2154.8200000000002</v>
      </c>
      <c r="BO7" s="38">
        <v>2103.92</v>
      </c>
      <c r="BP7" s="38">
        <v>705.21</v>
      </c>
      <c r="BQ7" s="38">
        <v>98.31</v>
      </c>
      <c r="BR7" s="38">
        <v>96.98</v>
      </c>
      <c r="BS7" s="38">
        <v>96.15</v>
      </c>
      <c r="BT7" s="38">
        <v>94.97</v>
      </c>
      <c r="BU7" s="38">
        <v>94.28</v>
      </c>
      <c r="BV7" s="38">
        <v>58.32</v>
      </c>
      <c r="BW7" s="38">
        <v>62.11</v>
      </c>
      <c r="BX7" s="38">
        <v>67.37</v>
      </c>
      <c r="BY7" s="38">
        <v>73.63</v>
      </c>
      <c r="BZ7" s="38">
        <v>83.47</v>
      </c>
      <c r="CA7" s="38">
        <v>98.96</v>
      </c>
      <c r="CB7" s="38">
        <v>150</v>
      </c>
      <c r="CC7" s="38">
        <v>150</v>
      </c>
      <c r="CD7" s="38">
        <v>150</v>
      </c>
      <c r="CE7" s="38">
        <v>150</v>
      </c>
      <c r="CF7" s="38">
        <v>150</v>
      </c>
      <c r="CG7" s="38">
        <v>227.65</v>
      </c>
      <c r="CH7" s="38">
        <v>225.27</v>
      </c>
      <c r="CI7" s="38">
        <v>202.08</v>
      </c>
      <c r="CJ7" s="38">
        <v>193.18</v>
      </c>
      <c r="CK7" s="38">
        <v>171.43</v>
      </c>
      <c r="CL7" s="38">
        <v>134.52000000000001</v>
      </c>
      <c r="CM7" s="38" t="s">
        <v>103</v>
      </c>
      <c r="CN7" s="38" t="s">
        <v>103</v>
      </c>
      <c r="CO7" s="38" t="s">
        <v>103</v>
      </c>
      <c r="CP7" s="38" t="s">
        <v>103</v>
      </c>
      <c r="CQ7" s="38" t="s">
        <v>103</v>
      </c>
      <c r="CR7" s="38">
        <v>32.42</v>
      </c>
      <c r="CS7" s="38">
        <v>35.15</v>
      </c>
      <c r="CT7" s="38">
        <v>38.04</v>
      </c>
      <c r="CU7" s="38">
        <v>41.81</v>
      </c>
      <c r="CV7" s="38">
        <v>44.35</v>
      </c>
      <c r="CW7" s="38">
        <v>59.57</v>
      </c>
      <c r="CX7" s="38">
        <v>57.88</v>
      </c>
      <c r="CY7" s="38">
        <v>58.74</v>
      </c>
      <c r="CZ7" s="38">
        <v>56.63</v>
      </c>
      <c r="DA7" s="38">
        <v>59.6</v>
      </c>
      <c r="DB7" s="38">
        <v>58.23</v>
      </c>
      <c r="DC7" s="38">
        <v>60.69</v>
      </c>
      <c r="DD7" s="38">
        <v>61.88</v>
      </c>
      <c r="DE7" s="38">
        <v>62.16</v>
      </c>
      <c r="DF7" s="38">
        <v>63.54</v>
      </c>
      <c r="DG7" s="38">
        <v>63.65</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0.33</v>
      </c>
      <c r="EL7" s="38">
        <v>0.28999999999999998</v>
      </c>
      <c r="EM7" s="38">
        <v>7.0000000000000007E-2</v>
      </c>
      <c r="EN7" s="38">
        <v>0.03</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2022-02-01T23:57:56Z</cp:lastPrinted>
  <dcterms:created xsi:type="dcterms:W3CDTF">2021-12-03T07:45:33Z</dcterms:created>
  <dcterms:modified xsi:type="dcterms:W3CDTF">2022-02-02T00:22:37Z</dcterms:modified>
  <cp:category/>
</cp:coreProperties>
</file>