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J00145300\Desktop\"/>
    </mc:Choice>
  </mc:AlternateContent>
  <workbookProtection workbookAlgorithmName="SHA-512" workbookHashValue="6gUHD0cNe3JKfoRN/4hzFdIGt0AUWEZofy0uovJZBI/VlfiEUuZNTB8WFQ4sT5NPz8yl/Ygw6BM0ADzISMC5Wg==" workbookSaltValue="Fe2pPqdaXF0FECOFIAvqF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<sst xmlns="http://schemas.openxmlformats.org/spreadsheetml/2006/main" count="241" uniqueCount="119">
  <si>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</si>
  <si>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</si>
  <si>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</si>
  <si>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</si>
  <si>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</si>
  <si>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</si>
  <si>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</si>
  <si>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</si>
  <si>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</si>
  <si>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</si>
  <si>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</si>
  <si>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</si>
  <si>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</si>
  <si>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</si>
  <si>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</si>
  <si>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</si>
  <si>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</si>
  <si>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</si>
  <si>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</si>
  <si>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</si>
  <si>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</si>
  <si>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</si>
  <si>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</si>
  <si>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</si>
  <si>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</si>
  <si>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</si>
  <si>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</si>
  <si>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</si>
  <si>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</si>
  <si>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</si>
  <si>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</si>
  <si>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</si>
  <si>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</si>
  <si>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</si>
  <si>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</si>
  <si>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</si>
  <si>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</si>
  <si>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</si>
  <si>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</si>
  <si>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</si>
  <si>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</si>
  <si>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</si>
  <si>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</si>
  <si>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</si>
  <si>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</si>
  <si>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</si>
  <si>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</si>
  <si>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</si>
  <si>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</si>
  <si>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</si>
  <si>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</si>
  <si>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</si>
  <si>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</si>
  <si>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</si>
  <si>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</si>
  <si>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</si>
  <si>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</si>
  <si>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</si>
  <si>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</si>
  <si>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</si>
  <si>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</si>
  <si>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</si>
  <si>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</si>
  <si>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</si>
  <si>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</si>
  <si>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</si>
  <si>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</si>
  <si>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</si>
  <si>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</si>
  <si>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</si>
  <si>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</si>
  <si>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</si>
  <si>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</si>
  <si>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</si>
  <si>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</si>
  <si>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</si>
  <si>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</si>
  <si>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</si>
  <si>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</si>
  <si>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</si>
  <si>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</si>
  <si>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</si>
  <si>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</si>
  <si>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</si>
  <si>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</si>
  <si>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</si>
  <si>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</si>
  <si>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</si>
  <si>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</si>
  <si>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</si>
  <si>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</si>
  <si>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</si>
  <si>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</si>
  <si>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</si>
  <si>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</si>
  <si>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</si>
  <si>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</si>
  <si>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大口町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</si>
  <si>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</si>
  <si>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</si>
  <si>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</si>
  <si>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</si>
  <si>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</si>
  <si>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</si>
  <si>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</si>
  <si>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</si>
  <si>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</si>
  <si>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</si>
  <si>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</si>
  <si>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</si>
  <si>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</si>
  <si>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</si>
  <si>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</si>
  <si>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</si>
  <si>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</si>
  <si>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</si>
  <si>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③管渠改善率
　供用開始から25年と比較的新しいものの不明水が多いため、不明水が多い路線を特定し、更新を実施した。今後は不明水対策と併せてストックマネジメント計画を基にした老朽化対策も進めていきたい。</t>
    <rPh sb="1" eb="3">
      <t>カンキョ</t>
    </rPh>
    <rPh sb="3" eb="5">
      <t>カイゼン</t>
    </rPh>
    <rPh sb="5" eb="6">
      <t>リツ</t>
    </rPh>
    <rPh sb="8" eb="10">
      <t>キョウヨウ</t>
    </rPh>
    <rPh sb="10" eb="12">
      <t>カイシ</t>
    </rPh>
    <rPh sb="16" eb="17">
      <t>ネン</t>
    </rPh>
    <rPh sb="18" eb="21">
      <t>ヒカクテキ</t>
    </rPh>
    <rPh sb="21" eb="22">
      <t>アタラ</t>
    </rPh>
    <rPh sb="27" eb="29">
      <t>フメイ</t>
    </rPh>
    <rPh sb="29" eb="30">
      <t>スイ</t>
    </rPh>
    <rPh sb="31" eb="32">
      <t>オオ</t>
    </rPh>
    <rPh sb="36" eb="38">
      <t>フメイ</t>
    </rPh>
    <rPh sb="38" eb="39">
      <t>スイ</t>
    </rPh>
    <rPh sb="40" eb="41">
      <t>オオ</t>
    </rPh>
    <rPh sb="42" eb="44">
      <t>ロセン</t>
    </rPh>
    <rPh sb="45" eb="47">
      <t>トクテイ</t>
    </rPh>
    <rPh sb="49" eb="51">
      <t>コウシン</t>
    </rPh>
    <rPh sb="52" eb="54">
      <t>ジッシ</t>
    </rPh>
    <rPh sb="57" eb="59">
      <t>コンゴ</t>
    </rPh>
    <rPh sb="60" eb="62">
      <t>フメイ</t>
    </rPh>
    <rPh sb="62" eb="63">
      <t>スイ</t>
    </rPh>
    <rPh sb="63" eb="65">
      <t>タイサク</t>
    </rPh>
    <rPh sb="66" eb="67">
      <t>アワ</t>
    </rPh>
    <rPh sb="79" eb="81">
      <t>ケイカク</t>
    </rPh>
    <rPh sb="82" eb="83">
      <t>モト</t>
    </rPh>
    <rPh sb="86" eb="89">
      <t>ロウキュウカ</t>
    </rPh>
    <rPh sb="89" eb="91">
      <t>タイサク</t>
    </rPh>
    <rPh sb="92" eb="93">
      <t>スス</t>
    </rPh>
    <phoneticPr fontId="4"/>
  </si>
  <si>
    <t>10年概成は達成する見込みである。
経営上の課題は不明水が多いことである。
健全な事業経営を目指すには、経費回収率100％とし、一般会計支出の削減を図る必要がある。そのためには歳出の削減、特に使用料収入の過半を支出している汚水処理費の削減と、歳入については、使用料収入の増額が必要となる。汚水処理費の削減については、処理場への流入水量に比例するため、不明水対策を行う必要がある。使用料収入の増額については、面整備事業の完了が近いことから、接続率の向上、また料金改定を進めていく必要がある。料金改定の時期や額については、令和5年4月に予定している企業会計移行に合わせて検討していく。
経営戦略については令和元年5月に策定済、令和6年に見直し予定。</t>
    <rPh sb="2" eb="3">
      <t>ネン</t>
    </rPh>
    <rPh sb="3" eb="5">
      <t>ガイセイ</t>
    </rPh>
    <rPh sb="6" eb="8">
      <t>タッセイ</t>
    </rPh>
    <rPh sb="10" eb="12">
      <t>ミコ</t>
    </rPh>
    <rPh sb="18" eb="20">
      <t>ケイエイ</t>
    </rPh>
    <rPh sb="20" eb="21">
      <t>ジョウ</t>
    </rPh>
    <rPh sb="22" eb="24">
      <t>カダイ</t>
    </rPh>
    <rPh sb="25" eb="27">
      <t>フメイ</t>
    </rPh>
    <rPh sb="27" eb="28">
      <t>スイ</t>
    </rPh>
    <rPh sb="29" eb="30">
      <t>オオ</t>
    </rPh>
    <rPh sb="52" eb="54">
      <t>ケイヒ</t>
    </rPh>
    <rPh sb="54" eb="56">
      <t>カイシュウ</t>
    </rPh>
    <rPh sb="56" eb="57">
      <t>リツ</t>
    </rPh>
    <rPh sb="74" eb="75">
      <t>ハカ</t>
    </rPh>
    <rPh sb="259" eb="261">
      <t>レイワ</t>
    </rPh>
    <rPh sb="262" eb="263">
      <t>ネン</t>
    </rPh>
    <rPh sb="264" eb="265">
      <t>ガツ</t>
    </rPh>
    <rPh sb="266" eb="268">
      <t>ヨテイ</t>
    </rPh>
    <rPh sb="300" eb="302">
      <t>レイワ</t>
    </rPh>
    <rPh sb="311" eb="313">
      <t>レイワ</t>
    </rPh>
    <rPh sb="314" eb="315">
      <t>ネン</t>
    </rPh>
    <rPh sb="316" eb="318">
      <t>ミナオ</t>
    </rPh>
    <rPh sb="319" eb="321">
      <t>ヨテイ</t>
    </rPh>
    <phoneticPr fontId="4"/>
  </si>
  <si>
    <t>①収益的収支比率
　農業集落排水事業を公共下水道に統合したことにより総収益が増加したことが主な要因となり、指標は向上した。
④企業債残高対事業規模比率
　借入額が償還額を下回ったため起債残高が減少し、指標は下がった。面整備事業の完了が近く、残高は中長期的に減少する見込であり、その推移を注視していく。
⑤経費回収率
　農業集落排水事業を公共下水道に統合したことにより汚水処理量が増加した一方、新型コロナウイルス感染症に対する支援策として下水料金の基本料金を一定期間減免したことにより下水道使用料収入が大幅に減少したため指標は悪化した。なお、減免分を使用料収入とした場合の指標値は90.33となり、経費回収率は年々向上している。
⑥汚水処理原価
　平均値より低い150円が続いている。これは公費負担（一般会計支出）が多いことによる。不明水対策により、汚水処理費の削減に努める。
⑧水洗化率
　農業集落排水事業を公共下水道に統合し、指標値は平均値を上回っているものの指標はわずかに悪化した。水洗化率向上のため、下水道未接続者への接続啓発等により接続率の向上を図りたい。</t>
    <rPh sb="1" eb="4">
      <t>シュウエキテキ</t>
    </rPh>
    <rPh sb="4" eb="6">
      <t>シュウシ</t>
    </rPh>
    <rPh sb="6" eb="8">
      <t>ヒリツ</t>
    </rPh>
    <rPh sb="10" eb="12">
      <t>ノウギョウ</t>
    </rPh>
    <rPh sb="12" eb="14">
      <t>シュウラク</t>
    </rPh>
    <rPh sb="14" eb="16">
      <t>ハイスイ</t>
    </rPh>
    <rPh sb="16" eb="18">
      <t>ジギョウ</t>
    </rPh>
    <rPh sb="19" eb="21">
      <t>コウキョウ</t>
    </rPh>
    <rPh sb="21" eb="24">
      <t>ゲスイドウ</t>
    </rPh>
    <rPh sb="25" eb="27">
      <t>トウゴウ</t>
    </rPh>
    <rPh sb="34" eb="37">
      <t>ソウシュウエキ</t>
    </rPh>
    <rPh sb="38" eb="40">
      <t>ゾウカ</t>
    </rPh>
    <rPh sb="45" eb="46">
      <t>オモ</t>
    </rPh>
    <rPh sb="47" eb="49">
      <t>ヨウイン</t>
    </rPh>
    <rPh sb="53" eb="55">
      <t>シヒョウ</t>
    </rPh>
    <rPh sb="56" eb="58">
      <t>コウジョウ</t>
    </rPh>
    <rPh sb="63" eb="65">
      <t>キギョウ</t>
    </rPh>
    <rPh sb="65" eb="66">
      <t>サイ</t>
    </rPh>
    <rPh sb="66" eb="68">
      <t>ザンダカ</t>
    </rPh>
    <rPh sb="68" eb="69">
      <t>タイ</t>
    </rPh>
    <rPh sb="69" eb="71">
      <t>ジギョウ</t>
    </rPh>
    <rPh sb="71" eb="73">
      <t>キボ</t>
    </rPh>
    <rPh sb="73" eb="75">
      <t>ヒリツ</t>
    </rPh>
    <rPh sb="77" eb="79">
      <t>カリイレ</t>
    </rPh>
    <rPh sb="79" eb="80">
      <t>ガク</t>
    </rPh>
    <rPh sb="81" eb="83">
      <t>ショウカン</t>
    </rPh>
    <rPh sb="83" eb="84">
      <t>ガク</t>
    </rPh>
    <rPh sb="91" eb="93">
      <t>キサイ</t>
    </rPh>
    <rPh sb="93" eb="95">
      <t>ザンダカ</t>
    </rPh>
    <rPh sb="96" eb="98">
      <t>ゲンショウ</t>
    </rPh>
    <rPh sb="100" eb="102">
      <t>シヒョウ</t>
    </rPh>
    <rPh sb="103" eb="104">
      <t>サ</t>
    </rPh>
    <rPh sb="108" eb="109">
      <t>メン</t>
    </rPh>
    <rPh sb="109" eb="111">
      <t>セイビ</t>
    </rPh>
    <rPh sb="111" eb="113">
      <t>ジギョウ</t>
    </rPh>
    <rPh sb="114" eb="116">
      <t>カンリョウ</t>
    </rPh>
    <rPh sb="117" eb="118">
      <t>チカ</t>
    </rPh>
    <rPh sb="120" eb="122">
      <t>ザンダカ</t>
    </rPh>
    <rPh sb="123" eb="127">
      <t>チュウチョウキテキ</t>
    </rPh>
    <rPh sb="128" eb="130">
      <t>ゲンショウ</t>
    </rPh>
    <rPh sb="132" eb="134">
      <t>ミコ</t>
    </rPh>
    <rPh sb="140" eb="142">
      <t>スイイ</t>
    </rPh>
    <rPh sb="143" eb="145">
      <t>チュウシ</t>
    </rPh>
    <rPh sb="152" eb="154">
      <t>ケイヒ</t>
    </rPh>
    <rPh sb="154" eb="156">
      <t>カイシュウ</t>
    </rPh>
    <rPh sb="156" eb="157">
      <t>リツ</t>
    </rPh>
    <rPh sb="183" eb="185">
      <t>オスイ</t>
    </rPh>
    <rPh sb="185" eb="187">
      <t>ショリ</t>
    </rPh>
    <rPh sb="187" eb="188">
      <t>リョウ</t>
    </rPh>
    <rPh sb="189" eb="191">
      <t>ゾウカ</t>
    </rPh>
    <rPh sb="193" eb="195">
      <t>イッポウ</t>
    </rPh>
    <rPh sb="196" eb="198">
      <t>シンガタ</t>
    </rPh>
    <rPh sb="205" eb="208">
      <t>カンセンショウ</t>
    </rPh>
    <rPh sb="209" eb="210">
      <t>タイ</t>
    </rPh>
    <rPh sb="212" eb="214">
      <t>シエン</t>
    </rPh>
    <rPh sb="214" eb="215">
      <t>サク</t>
    </rPh>
    <rPh sb="218" eb="220">
      <t>ゲスイ</t>
    </rPh>
    <rPh sb="220" eb="222">
      <t>リョウキン</t>
    </rPh>
    <rPh sb="223" eb="225">
      <t>キホン</t>
    </rPh>
    <rPh sb="225" eb="227">
      <t>リョウキン</t>
    </rPh>
    <rPh sb="228" eb="230">
      <t>イッテイ</t>
    </rPh>
    <rPh sb="230" eb="232">
      <t>キカン</t>
    </rPh>
    <rPh sb="232" eb="234">
      <t>ゲンメン</t>
    </rPh>
    <rPh sb="241" eb="244">
      <t>ゲスイドウ</t>
    </rPh>
    <rPh sb="244" eb="247">
      <t>シヨウリョウ</t>
    </rPh>
    <rPh sb="247" eb="249">
      <t>シュウニュウ</t>
    </rPh>
    <rPh sb="250" eb="252">
      <t>オオハバ</t>
    </rPh>
    <rPh sb="253" eb="255">
      <t>ゲンショウ</t>
    </rPh>
    <rPh sb="259" eb="261">
      <t>シヒョウ</t>
    </rPh>
    <rPh sb="262" eb="264">
      <t>アッカ</t>
    </rPh>
    <rPh sb="270" eb="272">
      <t>ゲンメン</t>
    </rPh>
    <rPh sb="272" eb="273">
      <t>ブン</t>
    </rPh>
    <rPh sb="274" eb="277">
      <t>シヨウリョウ</t>
    </rPh>
    <rPh sb="277" eb="279">
      <t>シュウニュウ</t>
    </rPh>
    <rPh sb="282" eb="284">
      <t>バアイ</t>
    </rPh>
    <rPh sb="285" eb="287">
      <t>シヒョウ</t>
    </rPh>
    <rPh sb="287" eb="288">
      <t>チ</t>
    </rPh>
    <rPh sb="298" eb="300">
      <t>ケイヒ</t>
    </rPh>
    <rPh sb="300" eb="302">
      <t>カイシュウ</t>
    </rPh>
    <rPh sb="302" eb="303">
      <t>リツ</t>
    </rPh>
    <rPh sb="304" eb="306">
      <t>ネンネン</t>
    </rPh>
    <rPh sb="306" eb="308">
      <t>コウジョウ</t>
    </rPh>
    <rPh sb="315" eb="317">
      <t>オスイ</t>
    </rPh>
    <rPh sb="317" eb="319">
      <t>ショリ</t>
    </rPh>
    <rPh sb="319" eb="321">
      <t>ゲンカ</t>
    </rPh>
    <rPh sb="323" eb="326">
      <t>ヘイキンチ</t>
    </rPh>
    <rPh sb="328" eb="329">
      <t>ヒク</t>
    </rPh>
    <rPh sb="333" eb="334">
      <t>エン</t>
    </rPh>
    <rPh sb="335" eb="336">
      <t>ツヅ</t>
    </rPh>
    <rPh sb="344" eb="346">
      <t>コウヒ</t>
    </rPh>
    <rPh sb="346" eb="348">
      <t>フタン</t>
    </rPh>
    <rPh sb="349" eb="351">
      <t>イッパン</t>
    </rPh>
    <rPh sb="351" eb="353">
      <t>カイケイ</t>
    </rPh>
    <rPh sb="353" eb="355">
      <t>シシュツ</t>
    </rPh>
    <rPh sb="357" eb="358">
      <t>オオ</t>
    </rPh>
    <rPh sb="383" eb="384">
      <t>ツト</t>
    </rPh>
    <rPh sb="389" eb="392">
      <t>スイセンカ</t>
    </rPh>
    <rPh sb="392" eb="393">
      <t>リツ</t>
    </rPh>
    <rPh sb="414" eb="416">
      <t>シヒョウ</t>
    </rPh>
    <rPh sb="416" eb="417">
      <t>チ</t>
    </rPh>
    <rPh sb="418" eb="421">
      <t>ヘイキンチ</t>
    </rPh>
    <rPh sb="422" eb="424">
      <t>ウワマワ</t>
    </rPh>
    <rPh sb="431" eb="433">
      <t>シヒョウ</t>
    </rPh>
    <rPh sb="438" eb="440">
      <t>アッカ</t>
    </rPh>
    <rPh sb="443" eb="446">
      <t>スイセンカ</t>
    </rPh>
    <rPh sb="446" eb="447">
      <t>リツ</t>
    </rPh>
    <rPh sb="447" eb="449">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</si>
</sst>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quot;-&quot;">
                  <c:v>0.28000000000000003</c:v>
                </c:pt>
              </c:numCache>
            </c:numRef>
          </c:val>
          <c:extLst>
            <c:ext xmlns:c16="http://schemas.microsoft.com/office/drawing/2014/chart" uri="{C3380CC4-5D6E-409C-BE32-E72D297353CC}">
              <c16:uniqueId val="{00000000-EDE2-4D83-9883-A63BEC1E923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EDE2-4D83-9883-A63BEC1E923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94.49</c:v>
                </c:pt>
                <c:pt idx="1">
                  <c:v>94.3</c:v>
                </c:pt>
                <c:pt idx="2">
                  <c:v>93.8</c:v>
                </c:pt>
                <c:pt idx="3">
                  <c:v>94.48</c:v>
                </c:pt>
                <c:pt idx="4">
                  <c:v>98.3</c:v>
                </c:pt>
              </c:numCache>
            </c:numRef>
          </c:val>
          <c:extLst>
            <c:ext xmlns:c16="http://schemas.microsoft.com/office/drawing/2014/chart" uri="{C3380CC4-5D6E-409C-BE32-E72D297353CC}">
              <c16:uniqueId val="{00000000-3353-4282-B7C3-2DC10143297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53-4282-B7C3-2DC10143297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B2-4FBF-AB01-5EFFBB57D67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B2-4FBF-AB01-5EFFBB57D67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B4-430F-B285-039419AF860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B4-430F-B285-039419AF860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96-4C0E-BE35-19E06145A69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96-4C0E-BE35-19E06145A69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69-4957-B438-FE0E550B185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69-4957-B438-FE0E550B185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407.18</c:v>
                </c:pt>
                <c:pt idx="1">
                  <c:v>330.92</c:v>
                </c:pt>
                <c:pt idx="2">
                  <c:v>322.70999999999998</c:v>
                </c:pt>
                <c:pt idx="3">
                  <c:v>394.42</c:v>
                </c:pt>
                <c:pt idx="4">
                  <c:v>209.18</c:v>
                </c:pt>
              </c:numCache>
            </c:numRef>
          </c:val>
          <c:extLst>
            <c:ext xmlns:c16="http://schemas.microsoft.com/office/drawing/2014/chart" uri="{C3380CC4-5D6E-409C-BE32-E72D297353CC}">
              <c16:uniqueId val="{00000000-27E2-48AB-AE84-ABF70417C75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27E2-48AB-AE84-ABF70417C75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88.22</c:v>
                </c:pt>
                <c:pt idx="1">
                  <c:v>85.75</c:v>
                </c:pt>
                <c:pt idx="2">
                  <c:v>88.01</c:v>
                </c:pt>
                <c:pt idx="3">
                  <c:v>90.27</c:v>
                </c:pt>
                <c:pt idx="4">
                  <c:v>81</c:v>
                </c:pt>
              </c:numCache>
            </c:numRef>
          </c:val>
          <c:extLst>
            <c:ext xmlns:c16="http://schemas.microsoft.com/office/drawing/2014/chart" uri="{C3380CC4-5D6E-409C-BE32-E72D297353CC}">
              <c16:uniqueId val="{00000000-0C15-41AE-BED1-AD2779C40B5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0C15-41AE-BED1-AD2779C40B5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0679-4EE6-9709-732A12A4598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0679-4EE6-9709-732A12A4598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1C-4320-A15E-8ABA3203A52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D91C-4320-A15E-8ABA3203A52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81.16</c:v>
                </c:pt>
                <c:pt idx="1">
                  <c:v>81.790000000000006</c:v>
                </c:pt>
                <c:pt idx="2">
                  <c:v>78.56</c:v>
                </c:pt>
                <c:pt idx="3">
                  <c:v>83.13</c:v>
                </c:pt>
                <c:pt idx="4">
                  <c:v>83.08</c:v>
                </c:pt>
              </c:numCache>
            </c:numRef>
          </c:val>
          <c:extLst>
            <c:ext xmlns:c16="http://schemas.microsoft.com/office/drawing/2014/chart" uri="{C3380CC4-5D6E-409C-BE32-E72D297353CC}">
              <c16:uniqueId val="{00000000-D038-4C5C-A023-C8544086BC1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D038-4C5C-A023-C8544086BC1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大口町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24322</v>
      </c>
      <c r="AM8" s="69"/>
      <c r="AN8" s="69"/>
      <c r="AO8" s="69"/>
      <c r="AP8" s="69"/>
      <c r="AQ8" s="69"/>
      <c r="AR8" s="69"/>
      <c r="AS8" s="69"/>
      <c r="AT8" s="68">
        <f>データ!T6</f>
        <v>13.61</v>
      </c>
      <c r="AU8" s="68"/>
      <c r="AV8" s="68"/>
      <c r="AW8" s="68"/>
      <c r="AX8" s="68"/>
      <c r="AY8" s="68"/>
      <c r="AZ8" s="68"/>
      <c r="BA8" s="68"/>
      <c r="BB8" s="68">
        <f>データ!U6</f>
        <v>1787.07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96.24</v>
      </c>
      <c r="Q10" s="68"/>
      <c r="R10" s="68"/>
      <c r="S10" s="68"/>
      <c r="T10" s="68"/>
      <c r="U10" s="68"/>
      <c r="V10" s="68"/>
      <c r="W10" s="68">
        <f>データ!Q6</f>
        <v>71.37</v>
      </c>
      <c r="X10" s="68"/>
      <c r="Y10" s="68"/>
      <c r="Z10" s="68"/>
      <c r="AA10" s="68"/>
      <c r="AB10" s="68"/>
      <c r="AC10" s="68"/>
      <c r="AD10" s="69">
        <f>データ!R6</f>
        <v>1929</v>
      </c>
      <c r="AE10" s="69"/>
      <c r="AF10" s="69"/>
      <c r="AG10" s="69"/>
      <c r="AH10" s="69"/>
      <c r="AI10" s="69"/>
      <c r="AJ10" s="69"/>
      <c r="AK10" s="2"/>
      <c r="AL10" s="69">
        <f>データ!V6</f>
        <v>23397</v>
      </c>
      <c r="AM10" s="69"/>
      <c r="AN10" s="69"/>
      <c r="AO10" s="69"/>
      <c r="AP10" s="69"/>
      <c r="AQ10" s="69"/>
      <c r="AR10" s="69"/>
      <c r="AS10" s="69"/>
      <c r="AT10" s="68">
        <f>データ!W6</f>
        <v>5.93</v>
      </c>
      <c r="AU10" s="68"/>
      <c r="AV10" s="68"/>
      <c r="AW10" s="68"/>
      <c r="AX10" s="68"/>
      <c r="AY10" s="68"/>
      <c r="AZ10" s="68"/>
      <c r="BA10" s="68"/>
      <c r="BB10" s="68">
        <f>データ!X6</f>
        <v>3945.53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goOn7gIxYQOt/6VnD6fag17gHNe5Shc6dbDMV6p21zsX4u79BVUNGSH7KEfJebL8t7m/kGQS8ULO/+6eJ9dzCA==" saltValue="wuVILKix1xFeXvYjTMTc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233617</v>
      </c>
      <c r="D6" s="33">
        <f t="shared" si="3"/>
        <v>47</v>
      </c>
      <c r="E6" s="33">
        <f t="shared" si="3"/>
        <v>17</v>
      </c>
      <c r="F6" s="33">
        <f t="shared" si="3"/>
        <v>1</v>
      </c>
      <c r="G6" s="33">
        <f t="shared" si="3"/>
        <v>0</v>
      </c>
      <c r="H6" s="33" t="str">
        <f t="shared" si="3"/>
        <v>愛知県　大口町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96.24</v>
      </c>
      <c r="Q6" s="34">
        <f t="shared" si="3"/>
        <v>71.37</v>
      </c>
      <c r="R6" s="34">
        <f t="shared" si="3"/>
        <v>1929</v>
      </c>
      <c r="S6" s="34">
        <f t="shared" si="3"/>
        <v>24322</v>
      </c>
      <c r="T6" s="34">
        <f t="shared" si="3"/>
        <v>13.61</v>
      </c>
      <c r="U6" s="34">
        <f t="shared" si="3"/>
        <v>1787.07</v>
      </c>
      <c r="V6" s="34">
        <f t="shared" si="3"/>
        <v>23397</v>
      </c>
      <c r="W6" s="34">
        <f t="shared" si="3"/>
        <v>5.93</v>
      </c>
      <c r="X6" s="34">
        <f t="shared" si="3"/>
        <v>3945.53</v>
      </c>
      <c r="Y6" s="35">
        <f>IF(Y7="",NA(),Y7)</f>
        <v>94.49</v>
      </c>
      <c r="Z6" s="35">
        <f t="shared" ref="Z6:AH6" si="4">IF(Z7="",NA(),Z7)</f>
        <v>94.3</v>
      </c>
      <c r="AA6" s="35">
        <f t="shared" si="4"/>
        <v>93.8</v>
      </c>
      <c r="AB6" s="35">
        <f t="shared" si="4"/>
        <v>94.48</v>
      </c>
      <c r="AC6" s="35">
        <f t="shared" si="4"/>
        <v>98.3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407.18</v>
      </c>
      <c r="BG6" s="35">
        <f t="shared" ref="BG6:BO6" si="7">IF(BG7="",NA(),BG7)</f>
        <v>330.92</v>
      </c>
      <c r="BH6" s="35">
        <f t="shared" si="7"/>
        <v>322.70999999999998</v>
      </c>
      <c r="BI6" s="35">
        <f t="shared" si="7"/>
        <v>394.42</v>
      </c>
      <c r="BJ6" s="35">
        <f t="shared" si="7"/>
        <v>209.18</v>
      </c>
      <c r="BK6" s="35">
        <f t="shared" si="7"/>
        <v>1111.31</v>
      </c>
      <c r="BL6" s="35">
        <f t="shared" si="7"/>
        <v>966.33</v>
      </c>
      <c r="BM6" s="35">
        <f t="shared" si="7"/>
        <v>958.81</v>
      </c>
      <c r="BN6" s="35">
        <f t="shared" si="7"/>
        <v>1001.3</v>
      </c>
      <c r="BO6" s="35">
        <f t="shared" si="7"/>
        <v>1050.51</v>
      </c>
      <c r="BP6" s="34" t="str">
        <f>IF(BP7="","",IF(BP7="-","【-】","【"&amp;SUBSTITUTE(TEXT(BP7,"#,##0.00"),"-","△")&amp;"】"))</f>
        <v>【705.21】</v>
      </c>
      <c r="BQ6" s="35">
        <f>IF(BQ7="",NA(),BQ7)</f>
        <v>88.22</v>
      </c>
      <c r="BR6" s="35">
        <f t="shared" ref="BR6:BZ6" si="8">IF(BR7="",NA(),BR7)</f>
        <v>85.75</v>
      </c>
      <c r="BS6" s="35">
        <f t="shared" si="8"/>
        <v>88.01</v>
      </c>
      <c r="BT6" s="35">
        <f t="shared" si="8"/>
        <v>90.27</v>
      </c>
      <c r="BU6" s="35">
        <f t="shared" si="8"/>
        <v>81</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150</v>
      </c>
      <c r="CC6" s="35">
        <f t="shared" ref="CC6:CK6" si="9">IF(CC7="",NA(),CC7)</f>
        <v>150</v>
      </c>
      <c r="CD6" s="35">
        <f t="shared" si="9"/>
        <v>150</v>
      </c>
      <c r="CE6" s="35">
        <f t="shared" si="9"/>
        <v>150</v>
      </c>
      <c r="CF6" s="35">
        <f t="shared" si="9"/>
        <v>150</v>
      </c>
      <c r="CG6" s="35">
        <f t="shared" si="9"/>
        <v>207.96</v>
      </c>
      <c r="CH6" s="35">
        <f t="shared" si="9"/>
        <v>194.31</v>
      </c>
      <c r="CI6" s="35">
        <f t="shared" si="9"/>
        <v>190.99</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52.58</v>
      </c>
      <c r="CU6" s="35">
        <f t="shared" si="10"/>
        <v>50.94</v>
      </c>
      <c r="CV6" s="35">
        <f t="shared" si="10"/>
        <v>50.53</v>
      </c>
      <c r="CW6" s="34" t="str">
        <f>IF(CW7="","",IF(CW7="-","【-】","【"&amp;SUBSTITUTE(TEXT(CW7,"#,##0.00"),"-","△")&amp;"】"))</f>
        <v>【59.57】</v>
      </c>
      <c r="CX6" s="35">
        <f>IF(CX7="",NA(),CX7)</f>
        <v>81.16</v>
      </c>
      <c r="CY6" s="35">
        <f t="shared" ref="CY6:DG6" si="11">IF(CY7="",NA(),CY7)</f>
        <v>81.790000000000006</v>
      </c>
      <c r="CZ6" s="35">
        <f t="shared" si="11"/>
        <v>78.56</v>
      </c>
      <c r="DA6" s="35">
        <f t="shared" si="11"/>
        <v>83.13</v>
      </c>
      <c r="DB6" s="35">
        <f t="shared" si="11"/>
        <v>83.08</v>
      </c>
      <c r="DC6" s="35">
        <f t="shared" si="11"/>
        <v>83.91</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0.28000000000000003</v>
      </c>
      <c r="EJ6" s="35">
        <f t="shared" si="14"/>
        <v>0.15</v>
      </c>
      <c r="EK6" s="35">
        <f t="shared" si="14"/>
        <v>0.16</v>
      </c>
      <c r="EL6" s="35">
        <f t="shared" si="14"/>
        <v>0.13</v>
      </c>
      <c r="EM6" s="35">
        <f t="shared" si="14"/>
        <v>0.15</v>
      </c>
      <c r="EN6" s="35">
        <f t="shared" si="14"/>
        <v>1.65</v>
      </c>
      <c r="EO6" s="34" t="str">
        <f>IF(EO7="","",IF(EO7="-","【-】","【"&amp;SUBSTITUTE(TEXT(EO7,"#,##0.00"),"-","△")&amp;"】"))</f>
        <v>【0.30】</v>
      </c>
    </row>
    <row r="7" spans="1:145" s="36" customFormat="1" x14ac:dyDescent="0.15">
      <c r="A7" s="28"/>
      <c r="B7" s="37">
        <v>2020</v>
      </c>
      <c r="C7" s="37">
        <v>233617</v>
      </c>
      <c r="D7" s="37">
        <v>47</v>
      </c>
      <c r="E7" s="37">
        <v>17</v>
      </c>
      <c r="F7" s="37">
        <v>1</v>
      </c>
      <c r="G7" s="37">
        <v>0</v>
      </c>
      <c r="H7" s="37" t="s">
        <v>97</v>
      </c>
      <c r="I7" s="37" t="s">
        <v>98</v>
      </c>
      <c r="J7" s="37" t="s">
        <v>99</v>
      </c>
      <c r="K7" s="37" t="s">
        <v>100</v>
      </c>
      <c r="L7" s="37" t="s">
        <v>101</v>
      </c>
      <c r="M7" s="37" t="s">
        <v>102</v>
      </c>
      <c r="N7" s="38" t="s">
        <v>103</v>
      </c>
      <c r="O7" s="38" t="s">
        <v>104</v>
      </c>
      <c r="P7" s="38">
        <v>96.24</v>
      </c>
      <c r="Q7" s="38">
        <v>71.37</v>
      </c>
      <c r="R7" s="38">
        <v>1929</v>
      </c>
      <c r="S7" s="38">
        <v>24322</v>
      </c>
      <c r="T7" s="38">
        <v>13.61</v>
      </c>
      <c r="U7" s="38">
        <v>1787.07</v>
      </c>
      <c r="V7" s="38">
        <v>23397</v>
      </c>
      <c r="W7" s="38">
        <v>5.93</v>
      </c>
      <c r="X7" s="38">
        <v>3945.53</v>
      </c>
      <c r="Y7" s="38">
        <v>94.49</v>
      </c>
      <c r="Z7" s="38">
        <v>94.3</v>
      </c>
      <c r="AA7" s="38">
        <v>93.8</v>
      </c>
      <c r="AB7" s="38">
        <v>94.48</v>
      </c>
      <c r="AC7" s="38">
        <v>98.3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407.18</v>
      </c>
      <c r="BG7" s="38">
        <v>330.92</v>
      </c>
      <c r="BH7" s="38">
        <v>322.70999999999998</v>
      </c>
      <c r="BI7" s="38">
        <v>394.42</v>
      </c>
      <c r="BJ7" s="38">
        <v>209.18</v>
      </c>
      <c r="BK7" s="38">
        <v>1111.31</v>
      </c>
      <c r="BL7" s="38">
        <v>966.33</v>
      </c>
      <c r="BM7" s="38">
        <v>958.81</v>
      </c>
      <c r="BN7" s="38">
        <v>1001.3</v>
      </c>
      <c r="BO7" s="38">
        <v>1050.51</v>
      </c>
      <c r="BP7" s="38">
        <v>705.21</v>
      </c>
      <c r="BQ7" s="38">
        <v>88.22</v>
      </c>
      <c r="BR7" s="38">
        <v>85.75</v>
      </c>
      <c r="BS7" s="38">
        <v>88.01</v>
      </c>
      <c r="BT7" s="38">
        <v>90.27</v>
      </c>
      <c r="BU7" s="38">
        <v>81</v>
      </c>
      <c r="BV7" s="38">
        <v>75.540000000000006</v>
      </c>
      <c r="BW7" s="38">
        <v>81.739999999999995</v>
      </c>
      <c r="BX7" s="38">
        <v>82.88</v>
      </c>
      <c r="BY7" s="38">
        <v>81.88</v>
      </c>
      <c r="BZ7" s="38">
        <v>82.65</v>
      </c>
      <c r="CA7" s="38">
        <v>98.96</v>
      </c>
      <c r="CB7" s="38">
        <v>150</v>
      </c>
      <c r="CC7" s="38">
        <v>150</v>
      </c>
      <c r="CD7" s="38">
        <v>150</v>
      </c>
      <c r="CE7" s="38">
        <v>150</v>
      </c>
      <c r="CF7" s="38">
        <v>150</v>
      </c>
      <c r="CG7" s="38">
        <v>207.96</v>
      </c>
      <c r="CH7" s="38">
        <v>194.31</v>
      </c>
      <c r="CI7" s="38">
        <v>190.99</v>
      </c>
      <c r="CJ7" s="38">
        <v>187.55</v>
      </c>
      <c r="CK7" s="38">
        <v>186.3</v>
      </c>
      <c r="CL7" s="38">
        <v>134.52000000000001</v>
      </c>
      <c r="CM7" s="38" t="s">
        <v>103</v>
      </c>
      <c r="CN7" s="38" t="s">
        <v>103</v>
      </c>
      <c r="CO7" s="38" t="s">
        <v>103</v>
      </c>
      <c r="CP7" s="38" t="s">
        <v>103</v>
      </c>
      <c r="CQ7" s="38" t="s">
        <v>103</v>
      </c>
      <c r="CR7" s="38">
        <v>53.51</v>
      </c>
      <c r="CS7" s="38">
        <v>53.5</v>
      </c>
      <c r="CT7" s="38">
        <v>52.58</v>
      </c>
      <c r="CU7" s="38">
        <v>50.94</v>
      </c>
      <c r="CV7" s="38">
        <v>50.53</v>
      </c>
      <c r="CW7" s="38">
        <v>59.57</v>
      </c>
      <c r="CX7" s="38">
        <v>81.16</v>
      </c>
      <c r="CY7" s="38">
        <v>81.790000000000006</v>
      </c>
      <c r="CZ7" s="38">
        <v>78.56</v>
      </c>
      <c r="DA7" s="38">
        <v>83.13</v>
      </c>
      <c r="DB7" s="38">
        <v>83.08</v>
      </c>
      <c r="DC7" s="38">
        <v>83.91</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0.28000000000000003</v>
      </c>
      <c r="EJ7" s="38">
        <v>0.15</v>
      </c>
      <c r="EK7" s="38">
        <v>0.16</v>
      </c>
      <c r="EL7" s="38">
        <v>0.13</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112</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2022-02-03T01:34:57Z</cp:lastPrinted>
  <dcterms:created xsi:type="dcterms:W3CDTF">2021-12-03T07:45:34Z</dcterms:created>
  <dcterms:modified xsi:type="dcterms:W3CDTF">2022-02-03T01:34:59Z</dcterms:modified>
  <cp:category/>
</cp:coreProperties>
</file>