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OK\171（kouge）\法適\"/>
    </mc:Choice>
  </mc:AlternateContent>
  <workbookProtection workbookAlgorithmName="SHA-512" workbookHashValue="CBNWYPF8BR2t7XD6qsZR1B2OGhQTV5M0dP9r2l/U5H5Tt/AWJ1ne6+SkWRmPJOttoFlILekuLq2G5k7QL1ywzg==" workbookSaltValue="SLQVeclHbDN5U8FY01tY/w==" workbookSpinCount="100000" lockStructure="1"/>
  <bookViews>
    <workbookView xWindow="0" yWindow="0" windowWidth="20490" windowHeight="678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W10" i="4"/>
  <c r="I10" i="4"/>
  <c r="BB8" i="4"/>
  <c r="AL8" i="4"/>
  <c r="AD8" i="4"/>
  <c r="P8" i="4"/>
  <c r="B8"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<sst xmlns="http://schemas.openxmlformats.org/spreadsheetml/2006/main" count="299" uniqueCount="117">
  <si>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</si>
  <si>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</si>
  <si>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</si>
  <si>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</si>
  <si>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</si>
  <si>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</si>
  <si>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</si>
  <si>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</si>
  <si>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</si>
  <si>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</si>
  <si>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</si>
  <si>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</si>
  <si>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</si>
  <si>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</si>
  <si>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</si>
  <si>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</si>
  <si>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</si>
  <si>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</si>
  <si>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</si>
  <si>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</si>
  <si>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</si>
  <si>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</si>
  <si>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</si>
  <si>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</si>
  <si>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</si>
  <si>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</si>
  <si>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</si>
  <si>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</si>
  <si>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</si>
  <si>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</si>
  <si>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</si>
  <si>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</si>
  <si>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</si>
  <si>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</si>
  <si>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</si>
  <si>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</si>
  <si>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</si>
  <si>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</si>
  <si>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</si>
  <si>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</si>
  <si>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</si>
  <si>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</si>
  <si>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</si>
  <si>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</si>
  <si>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</si>
  <si>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</si>
  <si>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</si>
  <si>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</si>
  <si>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</si>
  <si>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</si>
  <si>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</si>
  <si>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</si>
  <si>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</si>
  <si>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</si>
  <si>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</si>
  <si>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</si>
  <si>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</si>
  <si>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</si>
  <si>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</si>
  <si>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</si>
  <si>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</si>
  <si>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</si>
  <si>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</si>
  <si>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</si>
  <si>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</si>
  <si>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</si>
  <si>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</si>
  <si>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</si>
  <si>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</si>
  <si>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</si>
  <si>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</si>
  <si>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</si>
  <si>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</si>
  <si>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</si>
  <si>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</si>
  <si>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</si>
  <si>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</si>
  <si>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</si>
  <si>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</si>
  <si>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</si>
  <si>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</si>
  <si>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</si>
  <si>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</si>
  <si>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</si>
  <si>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</si>
  <si>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</si>
  <si>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</si>
  <si>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</si>
  <si>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</si>
  <si>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</si>
  <si>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</si>
  <si>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</si>
  <si>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</si>
  <si>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</si>
  <si>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</si>
  <si>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</si>
  <si>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扶桑町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</si>
  <si>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</si>
  <si>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</si>
  <si>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</si>
  <si>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</si>
  <si>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</si>
  <si>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</si>
  <si>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</si>
  <si>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</si>
  <si>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</si>
  <si>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</si>
  <si>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</si>
  <si>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</si>
  <si>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</si>
  <si>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</si>
  <si>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</si>
  <si>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</si>
  <si>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</si>
  <si>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①平成11年度から管渠の整備に着手しており、比較的新しい資産であるため、低い水準となっております。
</t>
  </si>
  <si>
    <t>　令和元年度より地方公営企業法を一部適用しております。
　①②令和元年度は、使用料収入が見込みを下回ったことにより赤字となりました。令和２年度は適切に使用料収入を見込み、赤字を解消することができましたが下記経費回収率の欄でも触れているように使用料収入で汚水処理費を賄えていないのが現状です。
　③流動負債のなかには建設改良費等に充てられた企業債が含まれており、一概に支払い能力がないとはいえませんが、資金管理を注視していきます。
　④企業債残高対事業規模比率は類似団体の平均に比べ低い水準となっています。現状においては、未普及解消に向け整備を進めている段階にあり、企業債残高が増加していく見込みのため、適切な借入・償還のもと事業を進めていきます。
　⑤経費回収率が100％を下回っており、使用料収入で汚水処理費を賄うことができず、不足分として一般会計からの繰入金を充当している状況です。今後使用料水準の適正化に向けた使用料体系の見直しに取り組みます。
　⑥汚水処理原価については、類似団体の平均に比べ低い水準となっており、過度に高い水準ではないと考えます。
　⑧水洗化率が約67％と全国平均を大きく下回っており、使用料収入が不足する原因となっています。水洗化率の改善に向け、未接続世帯に対し広報誌による接続ＰＲや戸別訪問による接続勧奨等を実施していきます。</t>
    <phoneticPr fontId="4"/>
  </si>
  <si>
    <t xml:space="preserve"> 一般会計からの繰入金に依存した厳しい経営状況となっています。水洗化率の向上による使用料収入の増加と、使用料水準の適正化に向けた使用料体系の見直しが今後の課題です。
　また、令和元年度に地方公営企業法を一部適用し、令和2年度に経営戦略の策定しています。将来にわたって安定した事業を継続できるよう経営状況をより明確に把握し、経営の健全化を図っていきます。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</si>
</sst>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2E0-40F1-A82B-22ACFEC591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0.03</c:v>
                </c:pt>
              </c:numCache>
            </c:numRef>
          </c:val>
          <c:smooth val="0"/>
          <c:extLst>
            <c:ext xmlns:c16="http://schemas.microsoft.com/office/drawing/2014/chart" uri="{C3380CC4-5D6E-409C-BE32-E72D297353CC}">
              <c16:uniqueId val="{00000001-42E0-40F1-A82B-22ACFEC591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DF-4BAA-A7E7-2B0B4AA3A7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41.81</c:v>
                </c:pt>
                <c:pt idx="4">
                  <c:v>44.35</c:v>
                </c:pt>
              </c:numCache>
            </c:numRef>
          </c:val>
          <c:smooth val="0"/>
          <c:extLst>
            <c:ext xmlns:c16="http://schemas.microsoft.com/office/drawing/2014/chart" uri="{C3380CC4-5D6E-409C-BE32-E72D297353CC}">
              <c16:uniqueId val="{00000001-1ADF-4BAA-A7E7-2B0B4AA3A7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67.36</c:v>
                </c:pt>
                <c:pt idx="4">
                  <c:v>67.489999999999995</c:v>
                </c:pt>
              </c:numCache>
            </c:numRef>
          </c:val>
          <c:extLst>
            <c:ext xmlns:c16="http://schemas.microsoft.com/office/drawing/2014/chart" uri="{C3380CC4-5D6E-409C-BE32-E72D297353CC}">
              <c16:uniqueId val="{00000000-1C52-4230-B21C-E4373524D4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63.54</c:v>
                </c:pt>
                <c:pt idx="4">
                  <c:v>63.65</c:v>
                </c:pt>
              </c:numCache>
            </c:numRef>
          </c:val>
          <c:smooth val="0"/>
          <c:extLst>
            <c:ext xmlns:c16="http://schemas.microsoft.com/office/drawing/2014/chart" uri="{C3380CC4-5D6E-409C-BE32-E72D297353CC}">
              <c16:uniqueId val="{00000001-1C52-4230-B21C-E4373524D4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97.07</c:v>
                </c:pt>
                <c:pt idx="4">
                  <c:v>102.38</c:v>
                </c:pt>
              </c:numCache>
            </c:numRef>
          </c:val>
          <c:extLst>
            <c:ext xmlns:c16="http://schemas.microsoft.com/office/drawing/2014/chart" uri="{C3380CC4-5D6E-409C-BE32-E72D297353CC}">
              <c16:uniqueId val="{00000000-7C25-4378-B80F-05C9FF1452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101.29</c:v>
                </c:pt>
                <c:pt idx="4">
                  <c:v>105.2</c:v>
                </c:pt>
              </c:numCache>
            </c:numRef>
          </c:val>
          <c:smooth val="0"/>
          <c:extLst>
            <c:ext xmlns:c16="http://schemas.microsoft.com/office/drawing/2014/chart" uri="{C3380CC4-5D6E-409C-BE32-E72D297353CC}">
              <c16:uniqueId val="{00000001-7C25-4378-B80F-05C9FF1452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2.48</c:v>
                </c:pt>
                <c:pt idx="4">
                  <c:v>4.72</c:v>
                </c:pt>
              </c:numCache>
            </c:numRef>
          </c:val>
          <c:extLst>
            <c:ext xmlns:c16="http://schemas.microsoft.com/office/drawing/2014/chart" uri="{C3380CC4-5D6E-409C-BE32-E72D297353CC}">
              <c16:uniqueId val="{00000000-4E43-4BB4-9BD2-D38F616864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4.83</c:v>
                </c:pt>
                <c:pt idx="4">
                  <c:v>6.42</c:v>
                </c:pt>
              </c:numCache>
            </c:numRef>
          </c:val>
          <c:smooth val="0"/>
          <c:extLst>
            <c:ext xmlns:c16="http://schemas.microsoft.com/office/drawing/2014/chart" uri="{C3380CC4-5D6E-409C-BE32-E72D297353CC}">
              <c16:uniqueId val="{00000001-4E43-4BB4-9BD2-D38F616864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CE4-4AC2-8CCC-ABC783CF32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CE4-4AC2-8CCC-ABC783CF32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1.1399999999999999</c:v>
                </c:pt>
                <c:pt idx="4" formatCode="#,##0.00;&quot;△&quot;#,##0.00">
                  <c:v>0</c:v>
                </c:pt>
              </c:numCache>
            </c:numRef>
          </c:val>
          <c:extLst>
            <c:ext xmlns:c16="http://schemas.microsoft.com/office/drawing/2014/chart" uri="{C3380CC4-5D6E-409C-BE32-E72D297353CC}">
              <c16:uniqueId val="{00000000-F1FF-4DBB-BBB6-075F86F1FD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46.03</c:v>
                </c:pt>
                <c:pt idx="4">
                  <c:v>47.88</c:v>
                </c:pt>
              </c:numCache>
            </c:numRef>
          </c:val>
          <c:smooth val="0"/>
          <c:extLst>
            <c:ext xmlns:c16="http://schemas.microsoft.com/office/drawing/2014/chart" uri="{C3380CC4-5D6E-409C-BE32-E72D297353CC}">
              <c16:uniqueId val="{00000001-F1FF-4DBB-BBB6-075F86F1FD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97.94</c:v>
                </c:pt>
                <c:pt idx="4">
                  <c:v>92.81</c:v>
                </c:pt>
              </c:numCache>
            </c:numRef>
          </c:val>
          <c:extLst>
            <c:ext xmlns:c16="http://schemas.microsoft.com/office/drawing/2014/chart" uri="{C3380CC4-5D6E-409C-BE32-E72D297353CC}">
              <c16:uniqueId val="{00000000-7758-446B-AB73-BDF2CBECF1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159.65</c:v>
                </c:pt>
                <c:pt idx="4">
                  <c:v>151.49</c:v>
                </c:pt>
              </c:numCache>
            </c:numRef>
          </c:val>
          <c:smooth val="0"/>
          <c:extLst>
            <c:ext xmlns:c16="http://schemas.microsoft.com/office/drawing/2014/chart" uri="{C3380CC4-5D6E-409C-BE32-E72D297353CC}">
              <c16:uniqueId val="{00000001-7758-446B-AB73-BDF2CBECF1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1232.67</c:v>
                </c:pt>
                <c:pt idx="4">
                  <c:v>1088.53</c:v>
                </c:pt>
              </c:numCache>
            </c:numRef>
          </c:val>
          <c:extLst>
            <c:ext xmlns:c16="http://schemas.microsoft.com/office/drawing/2014/chart" uri="{C3380CC4-5D6E-409C-BE32-E72D297353CC}">
              <c16:uniqueId val="{00000000-10FE-4E03-A9FB-5128285F8E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2154.8200000000002</c:v>
                </c:pt>
                <c:pt idx="4">
                  <c:v>2103.92</c:v>
                </c:pt>
              </c:numCache>
            </c:numRef>
          </c:val>
          <c:smooth val="0"/>
          <c:extLst>
            <c:ext xmlns:c16="http://schemas.microsoft.com/office/drawing/2014/chart" uri="{C3380CC4-5D6E-409C-BE32-E72D297353CC}">
              <c16:uniqueId val="{00000001-10FE-4E03-A9FB-5128285F8E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67.459999999999994</c:v>
                </c:pt>
                <c:pt idx="4">
                  <c:v>66.63</c:v>
                </c:pt>
              </c:numCache>
            </c:numRef>
          </c:val>
          <c:extLst>
            <c:ext xmlns:c16="http://schemas.microsoft.com/office/drawing/2014/chart" uri="{C3380CC4-5D6E-409C-BE32-E72D297353CC}">
              <c16:uniqueId val="{00000000-E55F-4B90-9910-D346EC6FC8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73.63</c:v>
                </c:pt>
                <c:pt idx="4">
                  <c:v>83.47</c:v>
                </c:pt>
              </c:numCache>
            </c:numRef>
          </c:val>
          <c:smooth val="0"/>
          <c:extLst>
            <c:ext xmlns:c16="http://schemas.microsoft.com/office/drawing/2014/chart" uri="{C3380CC4-5D6E-409C-BE32-E72D297353CC}">
              <c16:uniqueId val="{00000001-E55F-4B90-9910-D346EC6FC8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150.35</c:v>
                </c:pt>
                <c:pt idx="4">
                  <c:v>150.12</c:v>
                </c:pt>
              </c:numCache>
            </c:numRef>
          </c:val>
          <c:extLst>
            <c:ext xmlns:c16="http://schemas.microsoft.com/office/drawing/2014/chart" uri="{C3380CC4-5D6E-409C-BE32-E72D297353CC}">
              <c16:uniqueId val="{00000000-D18F-4B31-BE6B-B67A693E81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193.18</c:v>
                </c:pt>
                <c:pt idx="4">
                  <c:v>171.43</c:v>
                </c:pt>
              </c:numCache>
            </c:numRef>
          </c:val>
          <c:smooth val="0"/>
          <c:extLst>
            <c:ext xmlns:c16="http://schemas.microsoft.com/office/drawing/2014/chart" uri="{C3380CC4-5D6E-409C-BE32-E72D297353CC}">
              <c16:uniqueId val="{00000001-D18F-4B31-BE6B-B67A693E81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扶桑町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34924</v>
      </c>
      <c r="AM8" s="51"/>
      <c r="AN8" s="51"/>
      <c r="AO8" s="51"/>
      <c r="AP8" s="51"/>
      <c r="AQ8" s="51"/>
      <c r="AR8" s="51"/>
      <c r="AS8" s="51"/>
      <c r="AT8" s="46">
        <f>データ!T6</f>
        <v>11.19</v>
      </c>
      <c r="AU8" s="46"/>
      <c r="AV8" s="46"/>
      <c r="AW8" s="46"/>
      <c r="AX8" s="46"/>
      <c r="AY8" s="46"/>
      <c r="AZ8" s="46"/>
      <c r="BA8" s="46"/>
      <c r="BB8" s="46">
        <f>データ!U6</f>
        <v>3121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61.94</v>
      </c>
      <c r="J10" s="46"/>
      <c r="K10" s="46"/>
      <c r="L10" s="46"/>
      <c r="M10" s="46"/>
      <c r="N10" s="46"/>
      <c r="O10" s="46"/>
      <c r="P10" s="46">
        <f>データ!P6</f>
        <v>46.94</v>
      </c>
      <c r="Q10" s="46"/>
      <c r="R10" s="46"/>
      <c r="S10" s="46"/>
      <c r="T10" s="46"/>
      <c r="U10" s="46"/>
      <c r="V10" s="46"/>
      <c r="W10" s="46">
        <f>データ!Q6</f>
        <v>91.27</v>
      </c>
      <c r="X10" s="46"/>
      <c r="Y10" s="46"/>
      <c r="Z10" s="46"/>
      <c r="AA10" s="46"/>
      <c r="AB10" s="46"/>
      <c r="AC10" s="46"/>
      <c r="AD10" s="51">
        <f>データ!R6</f>
        <v>1929</v>
      </c>
      <c r="AE10" s="51"/>
      <c r="AF10" s="51"/>
      <c r="AG10" s="51"/>
      <c r="AH10" s="51"/>
      <c r="AI10" s="51"/>
      <c r="AJ10" s="51"/>
      <c r="AK10" s="2"/>
      <c r="AL10" s="51">
        <f>データ!V6</f>
        <v>16391</v>
      </c>
      <c r="AM10" s="51"/>
      <c r="AN10" s="51"/>
      <c r="AO10" s="51"/>
      <c r="AP10" s="51"/>
      <c r="AQ10" s="51"/>
      <c r="AR10" s="51"/>
      <c r="AS10" s="51"/>
      <c r="AT10" s="46">
        <f>データ!W6</f>
        <v>2.5499999999999998</v>
      </c>
      <c r="AU10" s="46"/>
      <c r="AV10" s="46"/>
      <c r="AW10" s="46"/>
      <c r="AX10" s="46"/>
      <c r="AY10" s="46"/>
      <c r="AZ10" s="46"/>
      <c r="BA10" s="46"/>
      <c r="BB10" s="46">
        <f>データ!X6</f>
        <v>6427.84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sPN22nUAYz1Ym1DNW9Izlm7yPQEvf4lBBnHZr4S4g6KXSdgugFw9pjCOsdxBkmaslQrCLQG2c1CHrOxccXoiQ==" saltValue="HGwLcOEpLqC8Yg2tg3Fm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233625</v>
      </c>
      <c r="D6" s="33">
        <f t="shared" si="3"/>
        <v>46</v>
      </c>
      <c r="E6" s="33">
        <f t="shared" si="3"/>
        <v>17</v>
      </c>
      <c r="F6" s="33">
        <f t="shared" si="3"/>
        <v>1</v>
      </c>
      <c r="G6" s="33">
        <f t="shared" si="3"/>
        <v>0</v>
      </c>
      <c r="H6" s="33" t="str">
        <f t="shared" si="3"/>
        <v>愛知県　扶桑町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61.94</v>
      </c>
      <c r="P6" s="34">
        <f t="shared" si="3"/>
        <v>46.94</v>
      </c>
      <c r="Q6" s="34">
        <f t="shared" si="3"/>
        <v>91.27</v>
      </c>
      <c r="R6" s="34">
        <f t="shared" si="3"/>
        <v>1929</v>
      </c>
      <c r="S6" s="34">
        <f t="shared" si="3"/>
        <v>34924</v>
      </c>
      <c r="T6" s="34">
        <f t="shared" si="3"/>
        <v>11.19</v>
      </c>
      <c r="U6" s="34">
        <f t="shared" si="3"/>
        <v>3121</v>
      </c>
      <c r="V6" s="34">
        <f t="shared" si="3"/>
        <v>16391</v>
      </c>
      <c r="W6" s="34">
        <f t="shared" si="3"/>
        <v>2.5499999999999998</v>
      </c>
      <c r="X6" s="34">
        <f t="shared" si="3"/>
        <v>6427.84</v>
      </c>
      <c r="Y6" s="35" t="str">
        <f>IF(Y7="",NA(),Y7)</f>
        <v>-</v>
      </c>
      <c r="Z6" s="35" t="str">
        <f t="shared" ref="Z6:AH6" si="4">IF(Z7="",NA(),Z7)</f>
        <v>-</v>
      </c>
      <c r="AA6" s="35" t="str">
        <f t="shared" si="4"/>
        <v>-</v>
      </c>
      <c r="AB6" s="35">
        <f t="shared" si="4"/>
        <v>97.07</v>
      </c>
      <c r="AC6" s="35">
        <f t="shared" si="4"/>
        <v>102.38</v>
      </c>
      <c r="AD6" s="35" t="str">
        <f t="shared" si="4"/>
        <v>-</v>
      </c>
      <c r="AE6" s="35" t="str">
        <f t="shared" si="4"/>
        <v>-</v>
      </c>
      <c r="AF6" s="35" t="str">
        <f t="shared" si="4"/>
        <v>-</v>
      </c>
      <c r="AG6" s="35">
        <f t="shared" si="4"/>
        <v>101.29</v>
      </c>
      <c r="AH6" s="35">
        <f t="shared" si="4"/>
        <v>105.2</v>
      </c>
      <c r="AI6" s="34" t="str">
        <f>IF(AI7="","",IF(AI7="-","【-】","【"&amp;SUBSTITUTE(TEXT(AI7,"#,##0.00"),"-","△")&amp;"】"))</f>
        <v>【106.67】</v>
      </c>
      <c r="AJ6" s="35" t="str">
        <f>IF(AJ7="",NA(),AJ7)</f>
        <v>-</v>
      </c>
      <c r="AK6" s="35" t="str">
        <f t="shared" ref="AK6:AS6" si="5">IF(AK7="",NA(),AK7)</f>
        <v>-</v>
      </c>
      <c r="AL6" s="35" t="str">
        <f t="shared" si="5"/>
        <v>-</v>
      </c>
      <c r="AM6" s="35">
        <f t="shared" si="5"/>
        <v>1.1399999999999999</v>
      </c>
      <c r="AN6" s="34">
        <f t="shared" si="5"/>
        <v>0</v>
      </c>
      <c r="AO6" s="35" t="str">
        <f t="shared" si="5"/>
        <v>-</v>
      </c>
      <c r="AP6" s="35" t="str">
        <f t="shared" si="5"/>
        <v>-</v>
      </c>
      <c r="AQ6" s="35" t="str">
        <f t="shared" si="5"/>
        <v>-</v>
      </c>
      <c r="AR6" s="35">
        <f t="shared" si="5"/>
        <v>46.03</v>
      </c>
      <c r="AS6" s="35">
        <f t="shared" si="5"/>
        <v>47.88</v>
      </c>
      <c r="AT6" s="34" t="str">
        <f>IF(AT7="","",IF(AT7="-","【-】","【"&amp;SUBSTITUTE(TEXT(AT7,"#,##0.00"),"-","△")&amp;"】"))</f>
        <v>【3.64】</v>
      </c>
      <c r="AU6" s="35" t="str">
        <f>IF(AU7="",NA(),AU7)</f>
        <v>-</v>
      </c>
      <c r="AV6" s="35" t="str">
        <f t="shared" ref="AV6:BD6" si="6">IF(AV7="",NA(),AV7)</f>
        <v>-</v>
      </c>
      <c r="AW6" s="35" t="str">
        <f t="shared" si="6"/>
        <v>-</v>
      </c>
      <c r="AX6" s="35">
        <f t="shared" si="6"/>
        <v>97.94</v>
      </c>
      <c r="AY6" s="35">
        <f t="shared" si="6"/>
        <v>92.81</v>
      </c>
      <c r="AZ6" s="35" t="str">
        <f t="shared" si="6"/>
        <v>-</v>
      </c>
      <c r="BA6" s="35" t="str">
        <f t="shared" si="6"/>
        <v>-</v>
      </c>
      <c r="BB6" s="35" t="str">
        <f t="shared" si="6"/>
        <v>-</v>
      </c>
      <c r="BC6" s="35">
        <f t="shared" si="6"/>
        <v>159.65</v>
      </c>
      <c r="BD6" s="35">
        <f t="shared" si="6"/>
        <v>151.49</v>
      </c>
      <c r="BE6" s="34" t="str">
        <f>IF(BE7="","",IF(BE7="-","【-】","【"&amp;SUBSTITUTE(TEXT(BE7,"#,##0.00"),"-","△")&amp;"】"))</f>
        <v>【67.52】</v>
      </c>
      <c r="BF6" s="35" t="str">
        <f>IF(BF7="",NA(),BF7)</f>
        <v>-</v>
      </c>
      <c r="BG6" s="35" t="str">
        <f t="shared" ref="BG6:BO6" si="7">IF(BG7="",NA(),BG7)</f>
        <v>-</v>
      </c>
      <c r="BH6" s="35" t="str">
        <f t="shared" si="7"/>
        <v>-</v>
      </c>
      <c r="BI6" s="35">
        <f t="shared" si="7"/>
        <v>1232.67</v>
      </c>
      <c r="BJ6" s="35">
        <f t="shared" si="7"/>
        <v>1088.53</v>
      </c>
      <c r="BK6" s="35" t="str">
        <f t="shared" si="7"/>
        <v>-</v>
      </c>
      <c r="BL6" s="35" t="str">
        <f t="shared" si="7"/>
        <v>-</v>
      </c>
      <c r="BM6" s="35" t="str">
        <f t="shared" si="7"/>
        <v>-</v>
      </c>
      <c r="BN6" s="35">
        <f t="shared" si="7"/>
        <v>2154.8200000000002</v>
      </c>
      <c r="BO6" s="35">
        <f t="shared" si="7"/>
        <v>2103.92</v>
      </c>
      <c r="BP6" s="34" t="str">
        <f>IF(BP7="","",IF(BP7="-","【-】","【"&amp;SUBSTITUTE(TEXT(BP7,"#,##0.00"),"-","△")&amp;"】"))</f>
        <v>【705.21】</v>
      </c>
      <c r="BQ6" s="35" t="str">
        <f>IF(BQ7="",NA(),BQ7)</f>
        <v>-</v>
      </c>
      <c r="BR6" s="35" t="str">
        <f t="shared" ref="BR6:BZ6" si="8">IF(BR7="",NA(),BR7)</f>
        <v>-</v>
      </c>
      <c r="BS6" s="35" t="str">
        <f t="shared" si="8"/>
        <v>-</v>
      </c>
      <c r="BT6" s="35">
        <f t="shared" si="8"/>
        <v>67.459999999999994</v>
      </c>
      <c r="BU6" s="35">
        <f t="shared" si="8"/>
        <v>66.63</v>
      </c>
      <c r="BV6" s="35" t="str">
        <f t="shared" si="8"/>
        <v>-</v>
      </c>
      <c r="BW6" s="35" t="str">
        <f t="shared" si="8"/>
        <v>-</v>
      </c>
      <c r="BX6" s="35" t="str">
        <f t="shared" si="8"/>
        <v>-</v>
      </c>
      <c r="BY6" s="35">
        <f t="shared" si="8"/>
        <v>73.63</v>
      </c>
      <c r="BZ6" s="35">
        <f t="shared" si="8"/>
        <v>83.47</v>
      </c>
      <c r="CA6" s="34" t="str">
        <f>IF(CA7="","",IF(CA7="-","【-】","【"&amp;SUBSTITUTE(TEXT(CA7,"#,##0.00"),"-","△")&amp;"】"))</f>
        <v>【98.96】</v>
      </c>
      <c r="CB6" s="35" t="str">
        <f>IF(CB7="",NA(),CB7)</f>
        <v>-</v>
      </c>
      <c r="CC6" s="35" t="str">
        <f t="shared" ref="CC6:CK6" si="9">IF(CC7="",NA(),CC7)</f>
        <v>-</v>
      </c>
      <c r="CD6" s="35" t="str">
        <f t="shared" si="9"/>
        <v>-</v>
      </c>
      <c r="CE6" s="35">
        <f t="shared" si="9"/>
        <v>150.35</v>
      </c>
      <c r="CF6" s="35">
        <f t="shared" si="9"/>
        <v>150.12</v>
      </c>
      <c r="CG6" s="35" t="str">
        <f t="shared" si="9"/>
        <v>-</v>
      </c>
      <c r="CH6" s="35" t="str">
        <f t="shared" si="9"/>
        <v>-</v>
      </c>
      <c r="CI6" s="35" t="str">
        <f t="shared" si="9"/>
        <v>-</v>
      </c>
      <c r="CJ6" s="35">
        <f t="shared" si="9"/>
        <v>193.18</v>
      </c>
      <c r="CK6" s="35">
        <f t="shared" si="9"/>
        <v>171.43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41.81</v>
      </c>
      <c r="CV6" s="35">
        <f t="shared" si="10"/>
        <v>44.35</v>
      </c>
      <c r="CW6" s="34" t="str">
        <f>IF(CW7="","",IF(CW7="-","【-】","【"&amp;SUBSTITUTE(TEXT(CW7,"#,##0.00"),"-","△")&amp;"】"))</f>
        <v>【59.57】</v>
      </c>
      <c r="CX6" s="35" t="str">
        <f>IF(CX7="",NA(),CX7)</f>
        <v>-</v>
      </c>
      <c r="CY6" s="35" t="str">
        <f t="shared" ref="CY6:DG6" si="11">IF(CY7="",NA(),CY7)</f>
        <v>-</v>
      </c>
      <c r="CZ6" s="35" t="str">
        <f t="shared" si="11"/>
        <v>-</v>
      </c>
      <c r="DA6" s="35">
        <f t="shared" si="11"/>
        <v>67.36</v>
      </c>
      <c r="DB6" s="35">
        <f t="shared" si="11"/>
        <v>67.489999999999995</v>
      </c>
      <c r="DC6" s="35" t="str">
        <f t="shared" si="11"/>
        <v>-</v>
      </c>
      <c r="DD6" s="35" t="str">
        <f t="shared" si="11"/>
        <v>-</v>
      </c>
      <c r="DE6" s="35" t="str">
        <f t="shared" si="11"/>
        <v>-</v>
      </c>
      <c r="DF6" s="35">
        <f t="shared" si="11"/>
        <v>63.54</v>
      </c>
      <c r="DG6" s="35">
        <f t="shared" si="11"/>
        <v>63.65</v>
      </c>
      <c r="DH6" s="34" t="str">
        <f>IF(DH7="","",IF(DH7="-","【-】","【"&amp;SUBSTITUTE(TEXT(DH7,"#,##0.00"),"-","△")&amp;"】"))</f>
        <v>【95.57】</v>
      </c>
      <c r="DI6" s="35" t="str">
        <f>IF(DI7="",NA(),DI7)</f>
        <v>-</v>
      </c>
      <c r="DJ6" s="35" t="str">
        <f t="shared" ref="DJ6:DR6" si="12">IF(DJ7="",NA(),DJ7)</f>
        <v>-</v>
      </c>
      <c r="DK6" s="35" t="str">
        <f t="shared" si="12"/>
        <v>-</v>
      </c>
      <c r="DL6" s="35">
        <f t="shared" si="12"/>
        <v>2.48</v>
      </c>
      <c r="DM6" s="35">
        <f t="shared" si="12"/>
        <v>4.72</v>
      </c>
      <c r="DN6" s="35" t="str">
        <f t="shared" si="12"/>
        <v>-</v>
      </c>
      <c r="DO6" s="35" t="str">
        <f t="shared" si="12"/>
        <v>-</v>
      </c>
      <c r="DP6" s="35" t="str">
        <f t="shared" si="12"/>
        <v>-</v>
      </c>
      <c r="DQ6" s="35">
        <f t="shared" si="12"/>
        <v>4.83</v>
      </c>
      <c r="DR6" s="35">
        <f t="shared" si="12"/>
        <v>6.42</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7.0000000000000007E-2</v>
      </c>
      <c r="EN6" s="35">
        <f t="shared" si="14"/>
        <v>0.03</v>
      </c>
      <c r="EO6" s="34" t="str">
        <f>IF(EO7="","",IF(EO7="-","【-】","【"&amp;SUBSTITUTE(TEXT(EO7,"#,##0.00"),"-","△")&amp;"】"))</f>
        <v>【0.30】</v>
      </c>
    </row>
    <row r="7" spans="1:148" s="36" customFormat="1" x14ac:dyDescent="0.15">
      <c r="A7" s="28"/>
      <c r="B7" s="37">
        <v>2020</v>
      </c>
      <c r="C7" s="37">
        <v>233625</v>
      </c>
      <c r="D7" s="37">
        <v>46</v>
      </c>
      <c r="E7" s="37">
        <v>17</v>
      </c>
      <c r="F7" s="37">
        <v>1</v>
      </c>
      <c r="G7" s="37">
        <v>0</v>
      </c>
      <c r="H7" s="37" t="s">
        <v>96</v>
      </c>
      <c r="I7" s="37" t="s">
        <v>97</v>
      </c>
      <c r="J7" s="37" t="s">
        <v>98</v>
      </c>
      <c r="K7" s="37" t="s">
        <v>99</v>
      </c>
      <c r="L7" s="37" t="s">
        <v>100</v>
      </c>
      <c r="M7" s="37" t="s">
        <v>101</v>
      </c>
      <c r="N7" s="38" t="s">
        <v>102</v>
      </c>
      <c r="O7" s="38">
        <v>61.94</v>
      </c>
      <c r="P7" s="38">
        <v>46.94</v>
      </c>
      <c r="Q7" s="38">
        <v>91.27</v>
      </c>
      <c r="R7" s="38">
        <v>1929</v>
      </c>
      <c r="S7" s="38">
        <v>34924</v>
      </c>
      <c r="T7" s="38">
        <v>11.19</v>
      </c>
      <c r="U7" s="38">
        <v>3121</v>
      </c>
      <c r="V7" s="38">
        <v>16391</v>
      </c>
      <c r="W7" s="38">
        <v>2.5499999999999998</v>
      </c>
      <c r="X7" s="38">
        <v>6427.84</v>
      </c>
      <c r="Y7" s="38" t="s">
        <v>102</v>
      </c>
      <c r="Z7" s="38" t="s">
        <v>102</v>
      </c>
      <c r="AA7" s="38" t="s">
        <v>102</v>
      </c>
      <c r="AB7" s="38">
        <v>97.07</v>
      </c>
      <c r="AC7" s="38">
        <v>102.38</v>
      </c>
      <c r="AD7" s="38" t="s">
        <v>102</v>
      </c>
      <c r="AE7" s="38" t="s">
        <v>102</v>
      </c>
      <c r="AF7" s="38" t="s">
        <v>102</v>
      </c>
      <c r="AG7" s="38">
        <v>101.29</v>
      </c>
      <c r="AH7" s="38">
        <v>105.2</v>
      </c>
      <c r="AI7" s="38">
        <v>106.67</v>
      </c>
      <c r="AJ7" s="38" t="s">
        <v>102</v>
      </c>
      <c r="AK7" s="38" t="s">
        <v>102</v>
      </c>
      <c r="AL7" s="38" t="s">
        <v>102</v>
      </c>
      <c r="AM7" s="38">
        <v>1.1399999999999999</v>
      </c>
      <c r="AN7" s="38">
        <v>0</v>
      </c>
      <c r="AO7" s="38" t="s">
        <v>102</v>
      </c>
      <c r="AP7" s="38" t="s">
        <v>102</v>
      </c>
      <c r="AQ7" s="38" t="s">
        <v>102</v>
      </c>
      <c r="AR7" s="38">
        <v>46.03</v>
      </c>
      <c r="AS7" s="38">
        <v>47.88</v>
      </c>
      <c r="AT7" s="38">
        <v>3.64</v>
      </c>
      <c r="AU7" s="38" t="s">
        <v>102</v>
      </c>
      <c r="AV7" s="38" t="s">
        <v>102</v>
      </c>
      <c r="AW7" s="38" t="s">
        <v>102</v>
      </c>
      <c r="AX7" s="38">
        <v>97.94</v>
      </c>
      <c r="AY7" s="38">
        <v>92.81</v>
      </c>
      <c r="AZ7" s="38" t="s">
        <v>102</v>
      </c>
      <c r="BA7" s="38" t="s">
        <v>102</v>
      </c>
      <c r="BB7" s="38" t="s">
        <v>102</v>
      </c>
      <c r="BC7" s="38">
        <v>159.65</v>
      </c>
      <c r="BD7" s="38">
        <v>151.49</v>
      </c>
      <c r="BE7" s="38">
        <v>67.52</v>
      </c>
      <c r="BF7" s="38" t="s">
        <v>102</v>
      </c>
      <c r="BG7" s="38" t="s">
        <v>102</v>
      </c>
      <c r="BH7" s="38" t="s">
        <v>102</v>
      </c>
      <c r="BI7" s="38">
        <v>1232.67</v>
      </c>
      <c r="BJ7" s="38">
        <v>1088.53</v>
      </c>
      <c r="BK7" s="38" t="s">
        <v>102</v>
      </c>
      <c r="BL7" s="38" t="s">
        <v>102</v>
      </c>
      <c r="BM7" s="38" t="s">
        <v>102</v>
      </c>
      <c r="BN7" s="38">
        <v>2154.8200000000002</v>
      </c>
      <c r="BO7" s="38">
        <v>2103.92</v>
      </c>
      <c r="BP7" s="38">
        <v>705.21</v>
      </c>
      <c r="BQ7" s="38" t="s">
        <v>102</v>
      </c>
      <c r="BR7" s="38" t="s">
        <v>102</v>
      </c>
      <c r="BS7" s="38" t="s">
        <v>102</v>
      </c>
      <c r="BT7" s="38">
        <v>67.459999999999994</v>
      </c>
      <c r="BU7" s="38">
        <v>66.63</v>
      </c>
      <c r="BV7" s="38" t="s">
        <v>102</v>
      </c>
      <c r="BW7" s="38" t="s">
        <v>102</v>
      </c>
      <c r="BX7" s="38" t="s">
        <v>102</v>
      </c>
      <c r="BY7" s="38">
        <v>73.63</v>
      </c>
      <c r="BZ7" s="38">
        <v>83.47</v>
      </c>
      <c r="CA7" s="38">
        <v>98.96</v>
      </c>
      <c r="CB7" s="38" t="s">
        <v>102</v>
      </c>
      <c r="CC7" s="38" t="s">
        <v>102</v>
      </c>
      <c r="CD7" s="38" t="s">
        <v>102</v>
      </c>
      <c r="CE7" s="38">
        <v>150.35</v>
      </c>
      <c r="CF7" s="38">
        <v>150.12</v>
      </c>
      <c r="CG7" s="38" t="s">
        <v>102</v>
      </c>
      <c r="CH7" s="38" t="s">
        <v>102</v>
      </c>
      <c r="CI7" s="38" t="s">
        <v>102</v>
      </c>
      <c r="CJ7" s="38">
        <v>193.18</v>
      </c>
      <c r="CK7" s="38">
        <v>171.43</v>
      </c>
      <c r="CL7" s="38">
        <v>134.52000000000001</v>
      </c>
      <c r="CM7" s="38" t="s">
        <v>102</v>
      </c>
      <c r="CN7" s="38" t="s">
        <v>102</v>
      </c>
      <c r="CO7" s="38" t="s">
        <v>102</v>
      </c>
      <c r="CP7" s="38" t="s">
        <v>102</v>
      </c>
      <c r="CQ7" s="38" t="s">
        <v>102</v>
      </c>
      <c r="CR7" s="38" t="s">
        <v>102</v>
      </c>
      <c r="CS7" s="38" t="s">
        <v>102</v>
      </c>
      <c r="CT7" s="38" t="s">
        <v>102</v>
      </c>
      <c r="CU7" s="38">
        <v>41.81</v>
      </c>
      <c r="CV7" s="38">
        <v>44.35</v>
      </c>
      <c r="CW7" s="38">
        <v>59.57</v>
      </c>
      <c r="CX7" s="38" t="s">
        <v>102</v>
      </c>
      <c r="CY7" s="38" t="s">
        <v>102</v>
      </c>
      <c r="CZ7" s="38" t="s">
        <v>102</v>
      </c>
      <c r="DA7" s="38">
        <v>67.36</v>
      </c>
      <c r="DB7" s="38">
        <v>67.489999999999995</v>
      </c>
      <c r="DC7" s="38" t="s">
        <v>102</v>
      </c>
      <c r="DD7" s="38" t="s">
        <v>102</v>
      </c>
      <c r="DE7" s="38" t="s">
        <v>102</v>
      </c>
      <c r="DF7" s="38">
        <v>63.54</v>
      </c>
      <c r="DG7" s="38">
        <v>63.65</v>
      </c>
      <c r="DH7" s="38">
        <v>95.57</v>
      </c>
      <c r="DI7" s="38" t="s">
        <v>102</v>
      </c>
      <c r="DJ7" s="38" t="s">
        <v>102</v>
      </c>
      <c r="DK7" s="38" t="s">
        <v>102</v>
      </c>
      <c r="DL7" s="38">
        <v>2.48</v>
      </c>
      <c r="DM7" s="38">
        <v>4.72</v>
      </c>
      <c r="DN7" s="38" t="s">
        <v>102</v>
      </c>
      <c r="DO7" s="38" t="s">
        <v>102</v>
      </c>
      <c r="DP7" s="38" t="s">
        <v>102</v>
      </c>
      <c r="DQ7" s="38">
        <v>4.83</v>
      </c>
      <c r="DR7" s="38">
        <v>6.42</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7.0000000000000007E-2</v>
      </c>
      <c r="EN7" s="38">
        <v>0.03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2022-01-27T08:18:40Z</cp:lastPrinted>
  <dcterms:created xsi:type="dcterms:W3CDTF">2021-12-03T07:14:20Z</dcterms:created>
  <dcterms:modified xsi:type="dcterms:W3CDTF">2022-01-30T04:47:06Z</dcterms:modified>
  <cp:category/>
</cp:coreProperties>
</file>