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Zencho-fs.aicnw.intra.aichi\BC103000_総務部市町村課\理財G（全庁ファイルサーバー）\14 経営比較分析表\R3\14★③完成版データ（事業ごと）\08農業集落排水○\"/>
    </mc:Choice>
  </mc:AlternateContent>
  <workbookProtection workbookAlgorithmName="SHA-512" workbookHashValue="yeoDbDKi+DWeePVIPFbVDAl2rrNE7OgAuIn0cwsxNkLKZJ0dNYKhm5bbkkStc3/ichtjX6mktf9Pn4R/kANwJg==" workbookSaltValue="6pv9LG5E44SuTh9x8Pys/A==" workbookSpinCount="100000" lockStructure="1"/>
  <bookViews>
    <workbookView xWindow="0" yWindow="0" windowWidth="20490" windowHeight="7530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S6" i="5"/>
  <c r="R6" i="5"/>
  <c r="Q6" i="5"/>
  <c r="P6" i="5"/>
  <c r="O6" i="5"/>
  <c r="N6" i="5"/>
  <c r="M6" i="5"/>
  <c r="AD8" i="4" s="1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E85" i="4"/>
  <c r="BB10" i="4"/>
  <c r="AT10" i="4"/>
  <c r="AD10" i="4"/>
  <c r="W10" i="4"/>
  <c r="P10" i="4"/>
  <c r="I10" i="4"/>
  <c r="B10" i="4"/>
  <c r="BB8" i="4"/>
  <c r="AT8" i="4"/>
  <c r="AL8" i="4"/>
  <c r="W8" i="4"/>
  <c r="P8" i="4"/>
  <c r="B6" i="4"/>
</calcChain>
</file>

<file path=xl/sharedStrings.xml><?xml version="1.0" encoding="utf-8"?>
<sst xmlns="http://schemas.openxmlformats.org/spreadsheetml/2006/main" count="319" uniqueCount="116">
  <si>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</si>
  <si>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</si>
  <si>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</si>
  <si>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</si>
  <si>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</si>
  <si>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</si>
  <si>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</si>
  <si>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</si>
  <si>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</si>
  <si>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</si>
  <si>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</si>
  <si>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</si>
  <si>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</si>
  <si>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</si>
  <si>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</si>
  <si>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</si>
  <si>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</si>
  <si>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</si>
  <si>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</si>
  <si>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</si>
  <si>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</si>
  <si>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</si>
  <si>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</si>
  <si>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</si>
  <si>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</si>
  <si>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</si>
  <si>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</si>
  <si>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</si>
  <si>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</si>
  <si>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</si>
  <si>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</si>
  <si>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</si>
  <si>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</si>
  <si>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</si>
  <si>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</si>
  <si>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</si>
  <si>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</si>
  <si>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</si>
  <si>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</si>
  <si>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</si>
  <si>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</si>
  <si>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</si>
  <si>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</si>
  <si>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</si>
  <si>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</si>
  <si>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</si>
  <si>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</si>
  <si>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</si>
  <si>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</si>
  <si>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</si>
  <si>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</si>
  <si>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</si>
  <si>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</si>
  <si>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</si>
  <si>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</si>
  <si>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</si>
  <si>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</si>
  <si>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</si>
  <si>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</si>
  <si>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</si>
  <si>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</si>
  <si>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</si>
  <si>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</si>
  <si>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</si>
  <si>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</si>
  <si>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</si>
  <si>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</si>
  <si>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</si>
  <si>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</si>
  <si>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</si>
  <si>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</si>
  <si>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</si>
  <si>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</si>
  <si>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</si>
  <si>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</si>
  <si>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</si>
  <si>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</si>
  <si>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</si>
  <si>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</si>
  <si>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</si>
  <si>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</si>
  <si>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</si>
  <si>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</si>
  <si>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</si>
  <si>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</si>
  <si>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</si>
  <si>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</si>
  <si>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</si>
  <si>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</si>
  <si>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</si>
  <si>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</si>
  <si>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</si>
  <si>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</si>
  <si>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</si>
  <si>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</si>
  <si>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</si>
  <si>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愛知県　弥富市</t>
  </si>
  <si>
    <t>法適用</t>
  </si>
  <si>
    <t>下水道事業</t>
  </si>
  <si>
    <t>農業集落排水</t>
  </si>
  <si>
    <t>F2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</si>
  <si>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</si>
  <si>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</si>
  <si>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</si>
  <si>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</si>
  <si>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</si>
  <si>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</si>
  <si>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</si>
  <si>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</si>
  <si>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</si>
  <si>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</si>
  <si>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</si>
  <si>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</si>
  <si>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平成６年度から管渠等の整備を行っており、整備から最長27年間が経過しており注意が必要である。今後定期的に検査を行い、長寿命化に努める。</t>
    <rPh sb="0" eb="2">
      <t>ヘイセイ</t>
    </rPh>
    <rPh sb="3" eb="4">
      <t>ネン</t>
    </rPh>
    <rPh sb="4" eb="5">
      <t>ド</t>
    </rPh>
    <rPh sb="7" eb="9">
      <t>カンキョ</t>
    </rPh>
    <rPh sb="9" eb="10">
      <t>トウ</t>
    </rPh>
    <rPh sb="11" eb="13">
      <t>セイビ</t>
    </rPh>
    <rPh sb="14" eb="15">
      <t>オコナ</t>
    </rPh>
    <rPh sb="20" eb="22">
      <t>セイビ</t>
    </rPh>
    <rPh sb="24" eb="26">
      <t>サイチョウ</t>
    </rPh>
    <rPh sb="28" eb="29">
      <t>ネン</t>
    </rPh>
    <rPh sb="29" eb="30">
      <t>カン</t>
    </rPh>
    <rPh sb="31" eb="33">
      <t>ケイカ</t>
    </rPh>
    <rPh sb="37" eb="39">
      <t>チュウイ</t>
    </rPh>
    <rPh sb="40" eb="42">
      <t>ヒツヨウ</t>
    </rPh>
    <rPh sb="46" eb="48">
      <t>コンゴ</t>
    </rPh>
    <rPh sb="48" eb="51">
      <t>テイキテキ</t>
    </rPh>
    <rPh sb="52" eb="54">
      <t>ケンサ</t>
    </rPh>
    <rPh sb="55" eb="56">
      <t>オコナ</t>
    </rPh>
    <rPh sb="58" eb="59">
      <t>チョウ</t>
    </rPh>
    <rPh sb="59" eb="62">
      <t>ジュミョウカ</t>
    </rPh>
    <rPh sb="63" eb="64">
      <t>ツト</t>
    </rPh>
    <phoneticPr fontId="15"/>
  </si>
  <si>
    <t>　平成26年度十四山東部処理場の供用開始により、農業集落排水事業は整備を完了した。
　令和２年４月１日から公営企業法一部適用をし、令和２年度に経営戦略を策定、令和６年度に経営戦略の改定予定。
　今後は接続促進を進め、使用料収入の増加に努めるとともに、整備等の適切な維持修繕を実施し長寿命化に努めていく。</t>
    <rPh sb="1" eb="3">
      <t>ヘイセイ</t>
    </rPh>
    <rPh sb="5" eb="6">
      <t>ネン</t>
    </rPh>
    <rPh sb="6" eb="7">
      <t>ド</t>
    </rPh>
    <rPh sb="7" eb="10">
      <t>ジュウシヤマ</t>
    </rPh>
    <rPh sb="10" eb="12">
      <t>トウブ</t>
    </rPh>
    <rPh sb="12" eb="15">
      <t>ショリジョウ</t>
    </rPh>
    <rPh sb="16" eb="18">
      <t>キョウヨウ</t>
    </rPh>
    <rPh sb="18" eb="20">
      <t>カイシ</t>
    </rPh>
    <rPh sb="24" eb="26">
      <t>ノウギョウ</t>
    </rPh>
    <rPh sb="26" eb="28">
      <t>シュウラク</t>
    </rPh>
    <rPh sb="28" eb="30">
      <t>ハイスイ</t>
    </rPh>
    <rPh sb="30" eb="32">
      <t>ジギョウ</t>
    </rPh>
    <rPh sb="33" eb="35">
      <t>セイビ</t>
    </rPh>
    <rPh sb="36" eb="38">
      <t>カンリョウ</t>
    </rPh>
    <rPh sb="97" eb="99">
      <t>コンゴ</t>
    </rPh>
    <rPh sb="100" eb="102">
      <t>セツゾク</t>
    </rPh>
    <rPh sb="102" eb="104">
      <t>ソクシン</t>
    </rPh>
    <rPh sb="105" eb="106">
      <t>スス</t>
    </rPh>
    <rPh sb="108" eb="111">
      <t>シヨウリョウ</t>
    </rPh>
    <rPh sb="111" eb="113">
      <t>シュウニュウ</t>
    </rPh>
    <rPh sb="114" eb="116">
      <t>ゾウカ</t>
    </rPh>
    <rPh sb="117" eb="118">
      <t>ツト</t>
    </rPh>
    <rPh sb="125" eb="127">
      <t>セイビ</t>
    </rPh>
    <rPh sb="127" eb="128">
      <t>トウ</t>
    </rPh>
    <rPh sb="129" eb="131">
      <t>テキセツ</t>
    </rPh>
    <rPh sb="132" eb="134">
      <t>イジ</t>
    </rPh>
    <rPh sb="134" eb="136">
      <t>シュウゼン</t>
    </rPh>
    <rPh sb="137" eb="139">
      <t>ジッシ</t>
    </rPh>
    <rPh sb="140" eb="141">
      <t>チョウ</t>
    </rPh>
    <rPh sb="141" eb="144">
      <t>ジュミョウカ</t>
    </rPh>
    <rPh sb="145" eb="146">
      <t>ツト</t>
    </rPh>
    <phoneticPr fontId="15"/>
  </si>
  <si>
    <t>①経常収支比率
　全国平均及び類似団体平均値より数値が上回っている。
　単年度の収支は黒字ではあるが、今後も健全な経営を続けていくために、更なる費用削減を行い、繰入金に依存しないよう努める。
③流動比率
　全国平均及び類似団体平均値より数値が上回っている。
　企業債の償還により低い数値を示しているが、将来、使用料収入を原資として償還するよう努める。
④企業債残高対事業規模比率
　全国平均及び類似団体平均値より数値が上回っている。
　機能強化対策工事を行っているため、企業債の新規の起債により、高い数値を示す傾向にある
⑤経費回収率
　全国平均及び類似団体平均値より数値が上回っている。
　適正な使用料収入を確保するために、汚水処理費の削減を行い、繰入金に依存しないよう努める。
⑥汚水処理原価
　全国平均及び類似団体平均値より数値が下回っている。
　維持管理費の削減を行い、コスト削減に努める。
⑦施設利用率
　全国平均及び類似団体平均値より数値が下回っている。
　経費回収率が低く、維持管理費は高く、人口減少が進んでいるため、将来においてスケールメリットのある公共下水道への編入等についても検討する。
⑧水洗化率
　全国平均及び類似団体平均値より数値が下回っている。
　平成26年度に供用開始した施設が７年しか経過していないことから、接続率が低く、有収水量が増えていないことによる。今後の対策として、更なる接続促進を実施し、接続数と有収水量を増加させることにより改善を図る。</t>
    <rPh sb="1" eb="3">
      <t>ケイジョウ</t>
    </rPh>
    <rPh sb="27" eb="28">
      <t>ウエ</t>
    </rPh>
    <rPh sb="69" eb="70">
      <t>サラ</t>
    </rPh>
    <rPh sb="72" eb="74">
      <t>ヒヨウ</t>
    </rPh>
    <rPh sb="74" eb="76">
      <t>サクゲン</t>
    </rPh>
    <rPh sb="77" eb="78">
      <t>オコナ</t>
    </rPh>
    <rPh sb="98" eb="100">
      <t>リュウドウ</t>
    </rPh>
    <rPh sb="100" eb="102">
      <t>ヒリツ</t>
    </rPh>
    <rPh sb="140" eb="141">
      <t>ヒク</t>
    </rPh>
    <rPh sb="142" eb="144">
      <t>スウチ</t>
    </rPh>
    <rPh sb="145" eb="146">
      <t>シメ</t>
    </rPh>
    <rPh sb="208" eb="210">
      <t>スウチ</t>
    </rPh>
    <rPh sb="220" eb="222">
      <t>キノウ</t>
    </rPh>
    <rPh sb="222" eb="224">
      <t>キョウカ</t>
    </rPh>
    <rPh sb="224" eb="226">
      <t>タイサク</t>
    </rPh>
    <rPh sb="226" eb="228">
      <t>コウジ</t>
    </rPh>
    <rPh sb="229" eb="230">
      <t>オコナ</t>
    </rPh>
    <rPh sb="237" eb="239">
      <t>キギョウ</t>
    </rPh>
    <rPh sb="250" eb="251">
      <t>タカ</t>
    </rPh>
    <rPh sb="252" eb="254">
      <t>スウチ</t>
    </rPh>
    <rPh sb="255" eb="256">
      <t>シメ</t>
    </rPh>
    <rPh sb="316" eb="318">
      <t>オスイ</t>
    </rPh>
    <rPh sb="318" eb="320">
      <t>ショリ</t>
    </rPh>
    <rPh sb="320" eb="321">
      <t>ヒ</t>
    </rPh>
    <rPh sb="322" eb="324">
      <t>サクゲン</t>
    </rPh>
    <rPh sb="325" eb="326">
      <t>オコナ</t>
    </rPh>
    <rPh sb="372" eb="373">
      <t>シタ</t>
    </rPh>
    <rPh sb="381" eb="383">
      <t>イジ</t>
    </rPh>
    <rPh sb="383" eb="386">
      <t>カンリヒ</t>
    </rPh>
    <rPh sb="387" eb="389">
      <t>サクゲン</t>
    </rPh>
    <rPh sb="390" eb="391">
      <t>オコナ</t>
    </rPh>
    <rPh sb="440" eb="442">
      <t>ケイヒ</t>
    </rPh>
    <rPh sb="442" eb="444">
      <t>カイシュウ</t>
    </rPh>
    <rPh sb="444" eb="445">
      <t>リツ</t>
    </rPh>
    <rPh sb="446" eb="447">
      <t>ヒク</t>
    </rPh>
    <rPh sb="449" eb="451">
      <t>イジ</t>
    </rPh>
    <rPh sb="451" eb="454">
      <t>カンリヒ</t>
    </rPh>
    <rPh sb="455" eb="456">
      <t>タカ</t>
    </rPh>
    <rPh sb="458" eb="460">
      <t>ジンコウ</t>
    </rPh>
    <rPh sb="460" eb="462">
      <t>ゲンショウ</t>
    </rPh>
    <rPh sb="463" eb="464">
      <t>スス</t>
    </rPh>
    <rPh sb="471" eb="473">
      <t>ショウライ</t>
    </rPh>
    <rPh sb="488" eb="490">
      <t>コウキョウ</t>
    </rPh>
    <rPh sb="490" eb="493">
      <t>ゲスイドウ</t>
    </rPh>
    <rPh sb="503" eb="505">
      <t>ケントウ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</si>
</sst>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2" applyFont="1" applyBorder="1" applyAlignment="1" applyProtection="1">
      <alignment horizontal="left" vertical="top" wrapText="1"/>
      <protection locked="0"/>
    </xf>
    <xf numFmtId="0" fontId="5" fillId="0" borderId="0" xfId="2" applyFont="1" applyBorder="1" applyAlignment="1" applyProtection="1">
      <alignment horizontal="left" vertical="top" wrapText="1"/>
      <protection locked="0"/>
    </xf>
    <xf numFmtId="0" fontId="5" fillId="0" borderId="7" xfId="2" applyFont="1" applyBorder="1" applyAlignment="1" applyProtection="1">
      <alignment horizontal="left" vertical="top" wrapText="1"/>
      <protection locked="0"/>
    </xf>
    <xf numFmtId="0" fontId="5" fillId="0" borderId="8" xfId="2" applyFont="1" applyBorder="1" applyAlignment="1" applyProtection="1">
      <alignment horizontal="left" vertical="top" wrapText="1"/>
      <protection locked="0"/>
    </xf>
    <xf numFmtId="0" fontId="5" fillId="0" borderId="1" xfId="2" applyFont="1" applyBorder="1" applyAlignment="1" applyProtection="1">
      <alignment horizontal="left" vertical="top" wrapText="1"/>
      <protection locked="0"/>
    </xf>
    <xf numFmtId="0" fontId="5" fillId="0" borderId="9" xfId="2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16" fillId="0" borderId="6" xfId="2" applyFont="1" applyBorder="1" applyAlignment="1" applyProtection="1">
      <alignment horizontal="left" vertical="top" wrapText="1"/>
      <protection locked="0"/>
    </xf>
    <xf numFmtId="0" fontId="16" fillId="0" borderId="0" xfId="2" applyFont="1" applyBorder="1" applyAlignment="1" applyProtection="1">
      <alignment horizontal="left" vertical="top" wrapText="1"/>
      <protection locked="0"/>
    </xf>
    <xf numFmtId="0" fontId="16" fillId="0" borderId="7" xfId="2" applyFont="1" applyBorder="1" applyAlignment="1" applyProtection="1">
      <alignment horizontal="left" vertical="top" wrapText="1"/>
      <protection locked="0"/>
    </xf>
    <xf numFmtId="0" fontId="16" fillId="0" borderId="8" xfId="2" applyFont="1" applyBorder="1" applyAlignment="1" applyProtection="1">
      <alignment horizontal="left" vertical="top" wrapText="1"/>
      <protection locked="0"/>
    </xf>
    <xf numFmtId="0" fontId="16" fillId="0" borderId="1" xfId="2" applyFont="1" applyBorder="1" applyAlignment="1" applyProtection="1">
      <alignment horizontal="left" vertical="top" wrapText="1"/>
      <protection locked="0"/>
    </xf>
    <xf numFmtId="0" fontId="16" fillId="0" borderId="9" xfId="2" applyFont="1" applyBorder="1" applyAlignment="1" applyProtection="1">
      <alignment horizontal="left" vertical="top" wrapText="1"/>
      <protection locked="0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F7-4B11-B50A-9E737C267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F7-4B11-B50A-9E737C267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44.96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0D-4B41-BE7B-4AB43BF3CC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54.83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0D-4B41-BE7B-4AB43BF3CC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82.07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6F-4F11-89B3-317817DDFF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6F-4F11-89B3-317817DDFF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109.82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BA-4A76-ADA9-F52E79595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106.37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BA-4A76-ADA9-F52E79595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4A-4858-B858-DCAF91809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20.34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4A-4858-B858-DCAF91809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27-452B-A14B-76D11D375C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27-452B-A14B-76D11D375C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30-45E1-8263-36CF454449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139.02000000000001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30-45E1-8263-36CF454449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39.53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24-42AC-826C-CBCF61833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29.13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24-42AC-826C-CBCF61833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1040.8399999999999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D1-4616-9606-6DA91C34C2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867.83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D1-4616-9606-6DA91C34C2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66.78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C7-4574-9996-A47211E00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57.08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C7-4574-9996-A47211E00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182.51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19-4451-AE0F-B4E55000EA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274.99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19-4451-AE0F-B4E55000EA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【121.19】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【832.52】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【253.04】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愛知県　弥富市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農業集落排水</v>
      </c>
      <c r="Q8" s="49"/>
      <c r="R8" s="49"/>
      <c r="S8" s="49"/>
      <c r="T8" s="49"/>
      <c r="U8" s="49"/>
      <c r="V8" s="49"/>
      <c r="W8" s="49" t="str">
        <f>データ!L6</f>
        <v>F2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44300</v>
      </c>
      <c r="AM8" s="51"/>
      <c r="AN8" s="51"/>
      <c r="AO8" s="51"/>
      <c r="AP8" s="51"/>
      <c r="AQ8" s="51"/>
      <c r="AR8" s="51"/>
      <c r="AS8" s="51"/>
      <c r="AT8" s="46">
        <f>データ!T6</f>
        <v>49.11</v>
      </c>
      <c r="AU8" s="46"/>
      <c r="AV8" s="46"/>
      <c r="AW8" s="46"/>
      <c r="AX8" s="46"/>
      <c r="AY8" s="46"/>
      <c r="AZ8" s="46"/>
      <c r="BA8" s="46"/>
      <c r="BB8" s="46">
        <f>データ!U6</f>
        <v>902.06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82.26</v>
      </c>
      <c r="J10" s="46"/>
      <c r="K10" s="46"/>
      <c r="L10" s="46"/>
      <c r="M10" s="46"/>
      <c r="N10" s="46"/>
      <c r="O10" s="46"/>
      <c r="P10" s="46">
        <f>データ!P6</f>
        <v>15.79</v>
      </c>
      <c r="Q10" s="46"/>
      <c r="R10" s="46"/>
      <c r="S10" s="46"/>
      <c r="T10" s="46"/>
      <c r="U10" s="46"/>
      <c r="V10" s="46"/>
      <c r="W10" s="46">
        <f>データ!Q6</f>
        <v>102.36</v>
      </c>
      <c r="X10" s="46"/>
      <c r="Y10" s="46"/>
      <c r="Z10" s="46"/>
      <c r="AA10" s="46"/>
      <c r="AB10" s="46"/>
      <c r="AC10" s="46"/>
      <c r="AD10" s="51">
        <f>データ!R6</f>
        <v>2420</v>
      </c>
      <c r="AE10" s="51"/>
      <c r="AF10" s="51"/>
      <c r="AG10" s="51"/>
      <c r="AH10" s="51"/>
      <c r="AI10" s="51"/>
      <c r="AJ10" s="51"/>
      <c r="AK10" s="2"/>
      <c r="AL10" s="51">
        <f>データ!V6</f>
        <v>6984</v>
      </c>
      <c r="AM10" s="51"/>
      <c r="AN10" s="51"/>
      <c r="AO10" s="51"/>
      <c r="AP10" s="51"/>
      <c r="AQ10" s="51"/>
      <c r="AR10" s="51"/>
      <c r="AS10" s="51"/>
      <c r="AT10" s="46">
        <f>データ!W6</f>
        <v>4.45</v>
      </c>
      <c r="AU10" s="46"/>
      <c r="AV10" s="46"/>
      <c r="AW10" s="46"/>
      <c r="AX10" s="46"/>
      <c r="AY10" s="46"/>
      <c r="AZ10" s="46"/>
      <c r="BA10" s="46"/>
      <c r="BB10" s="46">
        <f>データ!X6</f>
        <v>1569.44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84" t="s">
        <v>115</v>
      </c>
      <c r="BM16" s="85"/>
      <c r="BN16" s="85"/>
      <c r="BO16" s="85"/>
      <c r="BP16" s="85"/>
      <c r="BQ16" s="85"/>
      <c r="BR16" s="85"/>
      <c r="BS16" s="85"/>
      <c r="BT16" s="85"/>
      <c r="BU16" s="85"/>
      <c r="BV16" s="85"/>
      <c r="BW16" s="85"/>
      <c r="BX16" s="85"/>
      <c r="BY16" s="85"/>
      <c r="BZ16" s="8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84"/>
      <c r="BM17" s="85"/>
      <c r="BN17" s="85"/>
      <c r="BO17" s="85"/>
      <c r="BP17" s="85"/>
      <c r="BQ17" s="85"/>
      <c r="BR17" s="85"/>
      <c r="BS17" s="85"/>
      <c r="BT17" s="85"/>
      <c r="BU17" s="85"/>
      <c r="BV17" s="85"/>
      <c r="BW17" s="85"/>
      <c r="BX17" s="85"/>
      <c r="BY17" s="85"/>
      <c r="BZ17" s="8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84"/>
      <c r="BM18" s="85"/>
      <c r="BN18" s="85"/>
      <c r="BO18" s="85"/>
      <c r="BP18" s="85"/>
      <c r="BQ18" s="85"/>
      <c r="BR18" s="85"/>
      <c r="BS18" s="85"/>
      <c r="BT18" s="85"/>
      <c r="BU18" s="85"/>
      <c r="BV18" s="85"/>
      <c r="BW18" s="85"/>
      <c r="BX18" s="85"/>
      <c r="BY18" s="85"/>
      <c r="BZ18" s="8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84"/>
      <c r="BM19" s="85"/>
      <c r="BN19" s="85"/>
      <c r="BO19" s="85"/>
      <c r="BP19" s="85"/>
      <c r="BQ19" s="85"/>
      <c r="BR19" s="85"/>
      <c r="BS19" s="85"/>
      <c r="BT19" s="85"/>
      <c r="BU19" s="85"/>
      <c r="BV19" s="85"/>
      <c r="BW19" s="85"/>
      <c r="BX19" s="85"/>
      <c r="BY19" s="85"/>
      <c r="BZ19" s="8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84"/>
      <c r="BM20" s="85"/>
      <c r="BN20" s="85"/>
      <c r="BO20" s="85"/>
      <c r="BP20" s="85"/>
      <c r="BQ20" s="85"/>
      <c r="BR20" s="85"/>
      <c r="BS20" s="85"/>
      <c r="BT20" s="85"/>
      <c r="BU20" s="85"/>
      <c r="BV20" s="85"/>
      <c r="BW20" s="85"/>
      <c r="BX20" s="85"/>
      <c r="BY20" s="85"/>
      <c r="BZ20" s="8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84"/>
      <c r="BM21" s="85"/>
      <c r="BN21" s="85"/>
      <c r="BO21" s="85"/>
      <c r="BP21" s="85"/>
      <c r="BQ21" s="85"/>
      <c r="BR21" s="85"/>
      <c r="BS21" s="85"/>
      <c r="BT21" s="85"/>
      <c r="BU21" s="85"/>
      <c r="BV21" s="85"/>
      <c r="BW21" s="85"/>
      <c r="BX21" s="85"/>
      <c r="BY21" s="85"/>
      <c r="BZ21" s="8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84"/>
      <c r="BM22" s="85"/>
      <c r="BN22" s="85"/>
      <c r="BO22" s="85"/>
      <c r="BP22" s="85"/>
      <c r="BQ22" s="85"/>
      <c r="BR22" s="85"/>
      <c r="BS22" s="85"/>
      <c r="BT22" s="85"/>
      <c r="BU22" s="85"/>
      <c r="BV22" s="85"/>
      <c r="BW22" s="85"/>
      <c r="BX22" s="85"/>
      <c r="BY22" s="85"/>
      <c r="BZ22" s="8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84"/>
      <c r="BM23" s="85"/>
      <c r="BN23" s="85"/>
      <c r="BO23" s="85"/>
      <c r="BP23" s="85"/>
      <c r="BQ23" s="85"/>
      <c r="BR23" s="85"/>
      <c r="BS23" s="85"/>
      <c r="BT23" s="85"/>
      <c r="BU23" s="85"/>
      <c r="BV23" s="85"/>
      <c r="BW23" s="85"/>
      <c r="BX23" s="85"/>
      <c r="BY23" s="85"/>
      <c r="BZ23" s="8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84"/>
      <c r="BM24" s="85"/>
      <c r="BN24" s="85"/>
      <c r="BO24" s="85"/>
      <c r="BP24" s="85"/>
      <c r="BQ24" s="85"/>
      <c r="BR24" s="85"/>
      <c r="BS24" s="85"/>
      <c r="BT24" s="85"/>
      <c r="BU24" s="85"/>
      <c r="BV24" s="85"/>
      <c r="BW24" s="85"/>
      <c r="BX24" s="85"/>
      <c r="BY24" s="85"/>
      <c r="BZ24" s="8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84"/>
      <c r="BM25" s="85"/>
      <c r="BN25" s="85"/>
      <c r="BO25" s="85"/>
      <c r="BP25" s="85"/>
      <c r="BQ25" s="85"/>
      <c r="BR25" s="85"/>
      <c r="BS25" s="85"/>
      <c r="BT25" s="85"/>
      <c r="BU25" s="85"/>
      <c r="BV25" s="85"/>
      <c r="BW25" s="85"/>
      <c r="BX25" s="85"/>
      <c r="BY25" s="85"/>
      <c r="BZ25" s="8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84"/>
      <c r="BM26" s="85"/>
      <c r="BN26" s="85"/>
      <c r="BO26" s="85"/>
      <c r="BP26" s="85"/>
      <c r="BQ26" s="85"/>
      <c r="BR26" s="85"/>
      <c r="BS26" s="85"/>
      <c r="BT26" s="85"/>
      <c r="BU26" s="85"/>
      <c r="BV26" s="85"/>
      <c r="BW26" s="85"/>
      <c r="BX26" s="85"/>
      <c r="BY26" s="85"/>
      <c r="BZ26" s="8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84"/>
      <c r="BM27" s="85"/>
      <c r="BN27" s="85"/>
      <c r="BO27" s="85"/>
      <c r="BP27" s="85"/>
      <c r="BQ27" s="85"/>
      <c r="BR27" s="85"/>
      <c r="BS27" s="85"/>
      <c r="BT27" s="85"/>
      <c r="BU27" s="85"/>
      <c r="BV27" s="85"/>
      <c r="BW27" s="85"/>
      <c r="BX27" s="85"/>
      <c r="BY27" s="85"/>
      <c r="BZ27" s="8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84"/>
      <c r="BM28" s="85"/>
      <c r="BN28" s="85"/>
      <c r="BO28" s="85"/>
      <c r="BP28" s="85"/>
      <c r="BQ28" s="85"/>
      <c r="BR28" s="85"/>
      <c r="BS28" s="85"/>
      <c r="BT28" s="85"/>
      <c r="BU28" s="85"/>
      <c r="BV28" s="85"/>
      <c r="BW28" s="85"/>
      <c r="BX28" s="85"/>
      <c r="BY28" s="85"/>
      <c r="BZ28" s="8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84"/>
      <c r="BM29" s="85"/>
      <c r="BN29" s="85"/>
      <c r="BO29" s="85"/>
      <c r="BP29" s="85"/>
      <c r="BQ29" s="85"/>
      <c r="BR29" s="85"/>
      <c r="BS29" s="85"/>
      <c r="BT29" s="85"/>
      <c r="BU29" s="85"/>
      <c r="BV29" s="85"/>
      <c r="BW29" s="85"/>
      <c r="BX29" s="85"/>
      <c r="BY29" s="85"/>
      <c r="BZ29" s="8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84"/>
      <c r="BM30" s="85"/>
      <c r="BN30" s="85"/>
      <c r="BO30" s="85"/>
      <c r="BP30" s="85"/>
      <c r="BQ30" s="85"/>
      <c r="BR30" s="85"/>
      <c r="BS30" s="85"/>
      <c r="BT30" s="85"/>
      <c r="BU30" s="85"/>
      <c r="BV30" s="85"/>
      <c r="BW30" s="85"/>
      <c r="BX30" s="85"/>
      <c r="BY30" s="85"/>
      <c r="BZ30" s="8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84"/>
      <c r="BM31" s="85"/>
      <c r="BN31" s="85"/>
      <c r="BO31" s="85"/>
      <c r="BP31" s="85"/>
      <c r="BQ31" s="85"/>
      <c r="BR31" s="85"/>
      <c r="BS31" s="85"/>
      <c r="BT31" s="85"/>
      <c r="BU31" s="85"/>
      <c r="BV31" s="85"/>
      <c r="BW31" s="85"/>
      <c r="BX31" s="85"/>
      <c r="BY31" s="85"/>
      <c r="BZ31" s="8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84"/>
      <c r="BM32" s="85"/>
      <c r="BN32" s="85"/>
      <c r="BO32" s="85"/>
      <c r="BP32" s="85"/>
      <c r="BQ32" s="85"/>
      <c r="BR32" s="85"/>
      <c r="BS32" s="85"/>
      <c r="BT32" s="85"/>
      <c r="BU32" s="85"/>
      <c r="BV32" s="85"/>
      <c r="BW32" s="85"/>
      <c r="BX32" s="85"/>
      <c r="BY32" s="85"/>
      <c r="BZ32" s="8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84"/>
      <c r="BM33" s="85"/>
      <c r="BN33" s="85"/>
      <c r="BO33" s="85"/>
      <c r="BP33" s="85"/>
      <c r="BQ33" s="85"/>
      <c r="BR33" s="85"/>
      <c r="BS33" s="85"/>
      <c r="BT33" s="85"/>
      <c r="BU33" s="85"/>
      <c r="BV33" s="85"/>
      <c r="BW33" s="85"/>
      <c r="BX33" s="85"/>
      <c r="BY33" s="85"/>
      <c r="BZ33" s="8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84"/>
      <c r="BM34" s="85"/>
      <c r="BN34" s="85"/>
      <c r="BO34" s="85"/>
      <c r="BP34" s="85"/>
      <c r="BQ34" s="85"/>
      <c r="BR34" s="85"/>
      <c r="BS34" s="85"/>
      <c r="BT34" s="85"/>
      <c r="BU34" s="85"/>
      <c r="BV34" s="85"/>
      <c r="BW34" s="85"/>
      <c r="BX34" s="85"/>
      <c r="BY34" s="85"/>
      <c r="BZ34" s="8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84"/>
      <c r="BM35" s="85"/>
      <c r="BN35" s="85"/>
      <c r="BO35" s="85"/>
      <c r="BP35" s="85"/>
      <c r="BQ35" s="85"/>
      <c r="BR35" s="85"/>
      <c r="BS35" s="85"/>
      <c r="BT35" s="85"/>
      <c r="BU35" s="85"/>
      <c r="BV35" s="85"/>
      <c r="BW35" s="85"/>
      <c r="BX35" s="85"/>
      <c r="BY35" s="85"/>
      <c r="BZ35" s="8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84"/>
      <c r="BM36" s="85"/>
      <c r="BN36" s="85"/>
      <c r="BO36" s="85"/>
      <c r="BP36" s="85"/>
      <c r="BQ36" s="85"/>
      <c r="BR36" s="85"/>
      <c r="BS36" s="85"/>
      <c r="BT36" s="85"/>
      <c r="BU36" s="85"/>
      <c r="BV36" s="85"/>
      <c r="BW36" s="85"/>
      <c r="BX36" s="85"/>
      <c r="BY36" s="85"/>
      <c r="BZ36" s="8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84"/>
      <c r="BM37" s="85"/>
      <c r="BN37" s="85"/>
      <c r="BO37" s="85"/>
      <c r="BP37" s="85"/>
      <c r="BQ37" s="85"/>
      <c r="BR37" s="85"/>
      <c r="BS37" s="85"/>
      <c r="BT37" s="85"/>
      <c r="BU37" s="85"/>
      <c r="BV37" s="85"/>
      <c r="BW37" s="85"/>
      <c r="BX37" s="85"/>
      <c r="BY37" s="85"/>
      <c r="BZ37" s="8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84"/>
      <c r="BM38" s="85"/>
      <c r="BN38" s="85"/>
      <c r="BO38" s="85"/>
      <c r="BP38" s="85"/>
      <c r="BQ38" s="85"/>
      <c r="BR38" s="85"/>
      <c r="BS38" s="85"/>
      <c r="BT38" s="85"/>
      <c r="BU38" s="85"/>
      <c r="BV38" s="85"/>
      <c r="BW38" s="85"/>
      <c r="BX38" s="85"/>
      <c r="BY38" s="85"/>
      <c r="BZ38" s="8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84"/>
      <c r="BM39" s="85"/>
      <c r="BN39" s="85"/>
      <c r="BO39" s="85"/>
      <c r="BP39" s="85"/>
      <c r="BQ39" s="85"/>
      <c r="BR39" s="85"/>
      <c r="BS39" s="85"/>
      <c r="BT39" s="85"/>
      <c r="BU39" s="85"/>
      <c r="BV39" s="85"/>
      <c r="BW39" s="85"/>
      <c r="BX39" s="85"/>
      <c r="BY39" s="85"/>
      <c r="BZ39" s="8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84"/>
      <c r="BM40" s="85"/>
      <c r="BN40" s="85"/>
      <c r="BO40" s="85"/>
      <c r="BP40" s="85"/>
      <c r="BQ40" s="85"/>
      <c r="BR40" s="85"/>
      <c r="BS40" s="85"/>
      <c r="BT40" s="85"/>
      <c r="BU40" s="85"/>
      <c r="BV40" s="85"/>
      <c r="BW40" s="85"/>
      <c r="BX40" s="85"/>
      <c r="BY40" s="85"/>
      <c r="BZ40" s="8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84"/>
      <c r="BM41" s="85"/>
      <c r="BN41" s="85"/>
      <c r="BO41" s="85"/>
      <c r="BP41" s="85"/>
      <c r="BQ41" s="85"/>
      <c r="BR41" s="85"/>
      <c r="BS41" s="85"/>
      <c r="BT41" s="85"/>
      <c r="BU41" s="85"/>
      <c r="BV41" s="85"/>
      <c r="BW41" s="85"/>
      <c r="BX41" s="85"/>
      <c r="BY41" s="85"/>
      <c r="BZ41" s="8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84"/>
      <c r="BM42" s="85"/>
      <c r="BN42" s="85"/>
      <c r="BO42" s="85"/>
      <c r="BP42" s="85"/>
      <c r="BQ42" s="85"/>
      <c r="BR42" s="85"/>
      <c r="BS42" s="85"/>
      <c r="BT42" s="85"/>
      <c r="BU42" s="85"/>
      <c r="BV42" s="85"/>
      <c r="BW42" s="85"/>
      <c r="BX42" s="85"/>
      <c r="BY42" s="85"/>
      <c r="BZ42" s="8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84"/>
      <c r="BM43" s="85"/>
      <c r="BN43" s="85"/>
      <c r="BO43" s="85"/>
      <c r="BP43" s="85"/>
      <c r="BQ43" s="85"/>
      <c r="BR43" s="85"/>
      <c r="BS43" s="85"/>
      <c r="BT43" s="85"/>
      <c r="BU43" s="85"/>
      <c r="BV43" s="85"/>
      <c r="BW43" s="85"/>
      <c r="BX43" s="85"/>
      <c r="BY43" s="85"/>
      <c r="BZ43" s="8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87"/>
      <c r="BM44" s="88"/>
      <c r="BN44" s="88"/>
      <c r="BO44" s="88"/>
      <c r="BP44" s="88"/>
      <c r="BQ44" s="88"/>
      <c r="BR44" s="88"/>
      <c r="BS44" s="88"/>
      <c r="BT44" s="88"/>
      <c r="BU44" s="88"/>
      <c r="BV44" s="88"/>
      <c r="BW44" s="88"/>
      <c r="BX44" s="88"/>
      <c r="BY44" s="88"/>
      <c r="BZ44" s="8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113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114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【104.99】</v>
      </c>
      <c r="F85" s="26" t="str">
        <f>データ!AT6</f>
        <v>【121.19】</v>
      </c>
      <c r="G85" s="26" t="str">
        <f>データ!BE6</f>
        <v>【32.80】</v>
      </c>
      <c r="H85" s="26" t="str">
        <f>データ!BP6</f>
        <v>【832.52】</v>
      </c>
      <c r="I85" s="26" t="str">
        <f>データ!CA6</f>
        <v>【60.94】</v>
      </c>
      <c r="J85" s="26" t="str">
        <f>データ!CL6</f>
        <v>【253.04】</v>
      </c>
      <c r="K85" s="26" t="str">
        <f>データ!CW6</f>
        <v>【54.84】</v>
      </c>
      <c r="L85" s="26" t="str">
        <f>データ!DH6</f>
        <v>【86.60】</v>
      </c>
      <c r="M85" s="26" t="str">
        <f>データ!DS6</f>
        <v>【22.21】</v>
      </c>
      <c r="N85" s="26" t="str">
        <f>データ!ED6</f>
        <v>【0.00】</v>
      </c>
      <c r="O85" s="26" t="str">
        <f>データ!EO6</f>
        <v>【0.16】</v>
      </c>
    </row>
  </sheetData>
  <sheetProtection algorithmName="SHA-512" hashValue="SK4A7/WLcC68m8hgT/M+1Q3lyOYYcEoYwH9ysOcTMYHfzFwVZPxPFoNXmUilbOTg/z7rXDWLhwgQ99gfKzNwqA==" saltValue="AwJOAIzeCCeTNSlJvXmcCw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53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54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56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57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58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59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60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61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62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63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64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65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66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2020</v>
      </c>
      <c r="C6" s="33">
        <f t="shared" ref="C6:X6" si="3">C7</f>
        <v>232351</v>
      </c>
      <c r="D6" s="33">
        <f t="shared" si="3"/>
        <v>46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愛知県　弥富市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>
        <f t="shared" si="3"/>
        <v>82.26</v>
      </c>
      <c r="P6" s="34">
        <f t="shared" si="3"/>
        <v>15.79</v>
      </c>
      <c r="Q6" s="34">
        <f t="shared" si="3"/>
        <v>102.36</v>
      </c>
      <c r="R6" s="34">
        <f t="shared" si="3"/>
        <v>2420</v>
      </c>
      <c r="S6" s="34">
        <f t="shared" si="3"/>
        <v>44300</v>
      </c>
      <c r="T6" s="34">
        <f t="shared" si="3"/>
        <v>49.11</v>
      </c>
      <c r="U6" s="34">
        <f t="shared" si="3"/>
        <v>902.06</v>
      </c>
      <c r="V6" s="34">
        <f t="shared" si="3"/>
        <v>6984</v>
      </c>
      <c r="W6" s="34">
        <f t="shared" si="3"/>
        <v>4.45</v>
      </c>
      <c r="X6" s="34">
        <f t="shared" si="3"/>
        <v>1569.44</v>
      </c>
      <c r="Y6" s="35" t="str">
        <f>IF(Y7="",NA(),Y7)</f>
        <v>-</v>
      </c>
      <c r="Z6" s="35" t="str">
        <f t="shared" ref="Z6:AH6" si="4">IF(Z7="",NA(),Z7)</f>
        <v>-</v>
      </c>
      <c r="AA6" s="35" t="str">
        <f t="shared" si="4"/>
        <v>-</v>
      </c>
      <c r="AB6" s="35" t="str">
        <f t="shared" si="4"/>
        <v>-</v>
      </c>
      <c r="AC6" s="35">
        <f t="shared" si="4"/>
        <v>109.82</v>
      </c>
      <c r="AD6" s="35" t="str">
        <f t="shared" si="4"/>
        <v>-</v>
      </c>
      <c r="AE6" s="35" t="str">
        <f t="shared" si="4"/>
        <v>-</v>
      </c>
      <c r="AF6" s="35" t="str">
        <f t="shared" si="4"/>
        <v>-</v>
      </c>
      <c r="AG6" s="35" t="str">
        <f t="shared" si="4"/>
        <v>-</v>
      </c>
      <c r="AH6" s="35">
        <f t="shared" si="4"/>
        <v>106.37</v>
      </c>
      <c r="AI6" s="34" t="str">
        <f>IF(AI7="","",IF(AI7="-","【-】","【"&amp;SUBSTITUTE(TEXT(AI7,"#,##0.00"),"-","△")&amp;"】"))</f>
        <v>【104.99】</v>
      </c>
      <c r="AJ6" s="35" t="str">
        <f>IF(AJ7="",NA(),AJ7)</f>
        <v>-</v>
      </c>
      <c r="AK6" s="35" t="str">
        <f t="shared" ref="AK6:AS6" si="5">IF(AK7="",NA(),AK7)</f>
        <v>-</v>
      </c>
      <c r="AL6" s="35" t="str">
        <f t="shared" si="5"/>
        <v>-</v>
      </c>
      <c r="AM6" s="35" t="str">
        <f t="shared" si="5"/>
        <v>-</v>
      </c>
      <c r="AN6" s="34">
        <f t="shared" si="5"/>
        <v>0</v>
      </c>
      <c r="AO6" s="35" t="str">
        <f t="shared" si="5"/>
        <v>-</v>
      </c>
      <c r="AP6" s="35" t="str">
        <f t="shared" si="5"/>
        <v>-</v>
      </c>
      <c r="AQ6" s="35" t="str">
        <f t="shared" si="5"/>
        <v>-</v>
      </c>
      <c r="AR6" s="35" t="str">
        <f t="shared" si="5"/>
        <v>-</v>
      </c>
      <c r="AS6" s="35">
        <f t="shared" si="5"/>
        <v>139.02000000000001</v>
      </c>
      <c r="AT6" s="34" t="str">
        <f>IF(AT7="","",IF(AT7="-","【-】","【"&amp;SUBSTITUTE(TEXT(AT7,"#,##0.00"),"-","△")&amp;"】"))</f>
        <v>【121.19】</v>
      </c>
      <c r="AU6" s="35" t="str">
        <f>IF(AU7="",NA(),AU7)</f>
        <v>-</v>
      </c>
      <c r="AV6" s="35" t="str">
        <f t="shared" ref="AV6:BD6" si="6">IF(AV7="",NA(),AV7)</f>
        <v>-</v>
      </c>
      <c r="AW6" s="35" t="str">
        <f t="shared" si="6"/>
        <v>-</v>
      </c>
      <c r="AX6" s="35" t="str">
        <f t="shared" si="6"/>
        <v>-</v>
      </c>
      <c r="AY6" s="35">
        <f t="shared" si="6"/>
        <v>39.53</v>
      </c>
      <c r="AZ6" s="35" t="str">
        <f t="shared" si="6"/>
        <v>-</v>
      </c>
      <c r="BA6" s="35" t="str">
        <f t="shared" si="6"/>
        <v>-</v>
      </c>
      <c r="BB6" s="35" t="str">
        <f t="shared" si="6"/>
        <v>-</v>
      </c>
      <c r="BC6" s="35" t="str">
        <f t="shared" si="6"/>
        <v>-</v>
      </c>
      <c r="BD6" s="35">
        <f t="shared" si="6"/>
        <v>29.13</v>
      </c>
      <c r="BE6" s="34" t="str">
        <f>IF(BE7="","",IF(BE7="-","【-】","【"&amp;SUBSTITUTE(TEXT(BE7,"#,##0.00"),"-","△")&amp;"】"))</f>
        <v>【32.80】</v>
      </c>
      <c r="BF6" s="35" t="str">
        <f>IF(BF7="",NA(),BF7)</f>
        <v>-</v>
      </c>
      <c r="BG6" s="35" t="str">
        <f t="shared" ref="BG6:BO6" si="7">IF(BG7="",NA(),BG7)</f>
        <v>-</v>
      </c>
      <c r="BH6" s="35" t="str">
        <f t="shared" si="7"/>
        <v>-</v>
      </c>
      <c r="BI6" s="35" t="str">
        <f t="shared" si="7"/>
        <v>-</v>
      </c>
      <c r="BJ6" s="35">
        <f t="shared" si="7"/>
        <v>1040.8399999999999</v>
      </c>
      <c r="BK6" s="35" t="str">
        <f t="shared" si="7"/>
        <v>-</v>
      </c>
      <c r="BL6" s="35" t="str">
        <f t="shared" si="7"/>
        <v>-</v>
      </c>
      <c r="BM6" s="35" t="str">
        <f t="shared" si="7"/>
        <v>-</v>
      </c>
      <c r="BN6" s="35" t="str">
        <f t="shared" si="7"/>
        <v>-</v>
      </c>
      <c r="BO6" s="35">
        <f t="shared" si="7"/>
        <v>867.83</v>
      </c>
      <c r="BP6" s="34" t="str">
        <f>IF(BP7="","",IF(BP7="-","【-】","【"&amp;SUBSTITUTE(TEXT(BP7,"#,##0.00"),"-","△")&amp;"】"))</f>
        <v>【832.52】</v>
      </c>
      <c r="BQ6" s="35" t="str">
        <f>IF(BQ7="",NA(),BQ7)</f>
        <v>-</v>
      </c>
      <c r="BR6" s="35" t="str">
        <f t="shared" ref="BR6:BZ6" si="8">IF(BR7="",NA(),BR7)</f>
        <v>-</v>
      </c>
      <c r="BS6" s="35" t="str">
        <f t="shared" si="8"/>
        <v>-</v>
      </c>
      <c r="BT6" s="35" t="str">
        <f t="shared" si="8"/>
        <v>-</v>
      </c>
      <c r="BU6" s="35">
        <f t="shared" si="8"/>
        <v>66.78</v>
      </c>
      <c r="BV6" s="35" t="str">
        <f t="shared" si="8"/>
        <v>-</v>
      </c>
      <c r="BW6" s="35" t="str">
        <f t="shared" si="8"/>
        <v>-</v>
      </c>
      <c r="BX6" s="35" t="str">
        <f t="shared" si="8"/>
        <v>-</v>
      </c>
      <c r="BY6" s="35" t="str">
        <f t="shared" si="8"/>
        <v>-</v>
      </c>
      <c r="BZ6" s="35">
        <f t="shared" si="8"/>
        <v>57.08</v>
      </c>
      <c r="CA6" s="34" t="str">
        <f>IF(CA7="","",IF(CA7="-","【-】","【"&amp;SUBSTITUTE(TEXT(CA7,"#,##0.00"),"-","△")&amp;"】"))</f>
        <v>【60.94】</v>
      </c>
      <c r="CB6" s="35" t="str">
        <f>IF(CB7="",NA(),CB7)</f>
        <v>-</v>
      </c>
      <c r="CC6" s="35" t="str">
        <f t="shared" ref="CC6:CK6" si="9">IF(CC7="",NA(),CC7)</f>
        <v>-</v>
      </c>
      <c r="CD6" s="35" t="str">
        <f t="shared" si="9"/>
        <v>-</v>
      </c>
      <c r="CE6" s="35" t="str">
        <f t="shared" si="9"/>
        <v>-</v>
      </c>
      <c r="CF6" s="35">
        <f t="shared" si="9"/>
        <v>182.51</v>
      </c>
      <c r="CG6" s="35" t="str">
        <f t="shared" si="9"/>
        <v>-</v>
      </c>
      <c r="CH6" s="35" t="str">
        <f t="shared" si="9"/>
        <v>-</v>
      </c>
      <c r="CI6" s="35" t="str">
        <f t="shared" si="9"/>
        <v>-</v>
      </c>
      <c r="CJ6" s="35" t="str">
        <f t="shared" si="9"/>
        <v>-</v>
      </c>
      <c r="CK6" s="35">
        <f t="shared" si="9"/>
        <v>274.99</v>
      </c>
      <c r="CL6" s="34" t="str">
        <f>IF(CL7="","",IF(CL7="-","【-】","【"&amp;SUBSTITUTE(TEXT(CL7,"#,##0.00"),"-","△")&amp;"】"))</f>
        <v>【253.04】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>
        <f t="shared" si="10"/>
        <v>44.96</v>
      </c>
      <c r="CR6" s="35" t="str">
        <f t="shared" si="10"/>
        <v>-</v>
      </c>
      <c r="CS6" s="35" t="str">
        <f t="shared" si="10"/>
        <v>-</v>
      </c>
      <c r="CT6" s="35" t="str">
        <f t="shared" si="10"/>
        <v>-</v>
      </c>
      <c r="CU6" s="35" t="str">
        <f t="shared" si="10"/>
        <v>-</v>
      </c>
      <c r="CV6" s="35">
        <f t="shared" si="10"/>
        <v>54.83</v>
      </c>
      <c r="CW6" s="34" t="str">
        <f>IF(CW7="","",IF(CW7="-","【-】","【"&amp;SUBSTITUTE(TEXT(CW7,"#,##0.00"),"-","△")&amp;"】"))</f>
        <v>【54.84】</v>
      </c>
      <c r="CX6" s="35" t="str">
        <f>IF(CX7="",NA(),CX7)</f>
        <v>-</v>
      </c>
      <c r="CY6" s="35" t="str">
        <f t="shared" ref="CY6:DG6" si="11">IF(CY7="",NA(),CY7)</f>
        <v>-</v>
      </c>
      <c r="CZ6" s="35" t="str">
        <f t="shared" si="11"/>
        <v>-</v>
      </c>
      <c r="DA6" s="35" t="str">
        <f t="shared" si="11"/>
        <v>-</v>
      </c>
      <c r="DB6" s="35">
        <f t="shared" si="11"/>
        <v>82.07</v>
      </c>
      <c r="DC6" s="35" t="str">
        <f t="shared" si="11"/>
        <v>-</v>
      </c>
      <c r="DD6" s="35" t="str">
        <f t="shared" si="11"/>
        <v>-</v>
      </c>
      <c r="DE6" s="35" t="str">
        <f t="shared" si="11"/>
        <v>-</v>
      </c>
      <c r="DF6" s="35" t="str">
        <f t="shared" si="11"/>
        <v>-</v>
      </c>
      <c r="DG6" s="35">
        <f t="shared" si="11"/>
        <v>84.7</v>
      </c>
      <c r="DH6" s="34" t="str">
        <f>IF(DH7="","",IF(DH7="-","【-】","【"&amp;SUBSTITUTE(TEXT(DH7,"#,##0.00"),"-","△")&amp;"】"))</f>
        <v>【86.60】</v>
      </c>
      <c r="DI6" s="35" t="str">
        <f>IF(DI7="",NA(),DI7)</f>
        <v>-</v>
      </c>
      <c r="DJ6" s="35" t="str">
        <f t="shared" ref="DJ6:DR6" si="12">IF(DJ7="",NA(),DJ7)</f>
        <v>-</v>
      </c>
      <c r="DK6" s="35" t="str">
        <f t="shared" si="12"/>
        <v>-</v>
      </c>
      <c r="DL6" s="35" t="str">
        <f t="shared" si="12"/>
        <v>-</v>
      </c>
      <c r="DM6" s="35">
        <f t="shared" si="12"/>
        <v>3.41</v>
      </c>
      <c r="DN6" s="35" t="str">
        <f t="shared" si="12"/>
        <v>-</v>
      </c>
      <c r="DO6" s="35" t="str">
        <f t="shared" si="12"/>
        <v>-</v>
      </c>
      <c r="DP6" s="35" t="str">
        <f t="shared" si="12"/>
        <v>-</v>
      </c>
      <c r="DQ6" s="35" t="str">
        <f t="shared" si="12"/>
        <v>-</v>
      </c>
      <c r="DR6" s="35">
        <f t="shared" si="12"/>
        <v>20.34</v>
      </c>
      <c r="DS6" s="34" t="str">
        <f>IF(DS7="","",IF(DS7="-","【-】","【"&amp;SUBSTITUTE(TEXT(DS7,"#,##0.00"),"-","△")&amp;"】"))</f>
        <v>【22.21】</v>
      </c>
      <c r="DT6" s="35" t="str">
        <f>IF(DT7="",NA(),DT7)</f>
        <v>-</v>
      </c>
      <c r="DU6" s="35" t="str">
        <f t="shared" ref="DU6:EC6" si="13">IF(DU7="",NA(),DU7)</f>
        <v>-</v>
      </c>
      <c r="DV6" s="35" t="str">
        <f t="shared" si="13"/>
        <v>-</v>
      </c>
      <c r="DW6" s="35" t="str">
        <f t="shared" si="13"/>
        <v>-</v>
      </c>
      <c r="DX6" s="34">
        <f t="shared" si="13"/>
        <v>0</v>
      </c>
      <c r="DY6" s="35" t="str">
        <f t="shared" si="13"/>
        <v>-</v>
      </c>
      <c r="DZ6" s="35" t="str">
        <f t="shared" si="13"/>
        <v>-</v>
      </c>
      <c r="EA6" s="35" t="str">
        <f t="shared" si="13"/>
        <v>-</v>
      </c>
      <c r="EB6" s="35" t="str">
        <f t="shared" si="13"/>
        <v>-</v>
      </c>
      <c r="EC6" s="34">
        <f t="shared" si="13"/>
        <v>0</v>
      </c>
      <c r="ED6" s="34" t="str">
        <f>IF(ED7="","",IF(ED7="-","【-】","【"&amp;SUBSTITUTE(TEXT(ED7,"#,##0.00"),"-","△")&amp;"】"))</f>
        <v>【0.00】</v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4">
        <f t="shared" si="14"/>
        <v>0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>
        <f t="shared" si="14"/>
        <v>0.25</v>
      </c>
      <c r="EO6" s="34" t="str">
        <f>IF(EO7="","",IF(EO7="-","【-】","【"&amp;SUBSTITUTE(TEXT(EO7,"#,##0.00"),"-","△")&amp;"】"))</f>
        <v>【0.16】</v>
      </c>
    </row>
    <row r="7" spans="1:148" s="36" customFormat="1" x14ac:dyDescent="0.15">
      <c r="A7" s="28"/>
      <c r="B7" s="37">
        <v>2020</v>
      </c>
      <c r="C7" s="37">
        <v>232351</v>
      </c>
      <c r="D7" s="37">
        <v>46</v>
      </c>
      <c r="E7" s="37">
        <v>17</v>
      </c>
      <c r="F7" s="37">
        <v>5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82.26</v>
      </c>
      <c r="P7" s="38">
        <v>15.79</v>
      </c>
      <c r="Q7" s="38">
        <v>102.36</v>
      </c>
      <c r="R7" s="38">
        <v>2420</v>
      </c>
      <c r="S7" s="38">
        <v>44300</v>
      </c>
      <c r="T7" s="38">
        <v>49.11</v>
      </c>
      <c r="U7" s="38">
        <v>902.06</v>
      </c>
      <c r="V7" s="38">
        <v>6984</v>
      </c>
      <c r="W7" s="38">
        <v>4.45</v>
      </c>
      <c r="X7" s="38">
        <v>1569.44</v>
      </c>
      <c r="Y7" s="38" t="s">
        <v>102</v>
      </c>
      <c r="Z7" s="38" t="s">
        <v>102</v>
      </c>
      <c r="AA7" s="38" t="s">
        <v>102</v>
      </c>
      <c r="AB7" s="38" t="s">
        <v>102</v>
      </c>
      <c r="AC7" s="38">
        <v>109.82</v>
      </c>
      <c r="AD7" s="38" t="s">
        <v>102</v>
      </c>
      <c r="AE7" s="38" t="s">
        <v>102</v>
      </c>
      <c r="AF7" s="38" t="s">
        <v>102</v>
      </c>
      <c r="AG7" s="38" t="s">
        <v>102</v>
      </c>
      <c r="AH7" s="38">
        <v>106.37</v>
      </c>
      <c r="AI7" s="38">
        <v>104.99</v>
      </c>
      <c r="AJ7" s="38" t="s">
        <v>102</v>
      </c>
      <c r="AK7" s="38" t="s">
        <v>102</v>
      </c>
      <c r="AL7" s="38" t="s">
        <v>102</v>
      </c>
      <c r="AM7" s="38" t="s">
        <v>102</v>
      </c>
      <c r="AN7" s="38">
        <v>0</v>
      </c>
      <c r="AO7" s="38" t="s">
        <v>102</v>
      </c>
      <c r="AP7" s="38" t="s">
        <v>102</v>
      </c>
      <c r="AQ7" s="38" t="s">
        <v>102</v>
      </c>
      <c r="AR7" s="38" t="s">
        <v>102</v>
      </c>
      <c r="AS7" s="38">
        <v>139.02000000000001</v>
      </c>
      <c r="AT7" s="38">
        <v>121.19</v>
      </c>
      <c r="AU7" s="38" t="s">
        <v>102</v>
      </c>
      <c r="AV7" s="38" t="s">
        <v>102</v>
      </c>
      <c r="AW7" s="38" t="s">
        <v>102</v>
      </c>
      <c r="AX7" s="38" t="s">
        <v>102</v>
      </c>
      <c r="AY7" s="38">
        <v>39.53</v>
      </c>
      <c r="AZ7" s="38" t="s">
        <v>102</v>
      </c>
      <c r="BA7" s="38" t="s">
        <v>102</v>
      </c>
      <c r="BB7" s="38" t="s">
        <v>102</v>
      </c>
      <c r="BC7" s="38" t="s">
        <v>102</v>
      </c>
      <c r="BD7" s="38">
        <v>29.13</v>
      </c>
      <c r="BE7" s="38">
        <v>32.799999999999997</v>
      </c>
      <c r="BF7" s="38" t="s">
        <v>102</v>
      </c>
      <c r="BG7" s="38" t="s">
        <v>102</v>
      </c>
      <c r="BH7" s="38" t="s">
        <v>102</v>
      </c>
      <c r="BI7" s="38" t="s">
        <v>102</v>
      </c>
      <c r="BJ7" s="38">
        <v>1040.8399999999999</v>
      </c>
      <c r="BK7" s="38" t="s">
        <v>102</v>
      </c>
      <c r="BL7" s="38" t="s">
        <v>102</v>
      </c>
      <c r="BM7" s="38" t="s">
        <v>102</v>
      </c>
      <c r="BN7" s="38" t="s">
        <v>102</v>
      </c>
      <c r="BO7" s="38">
        <v>867.83</v>
      </c>
      <c r="BP7" s="38">
        <v>832.52</v>
      </c>
      <c r="BQ7" s="38" t="s">
        <v>102</v>
      </c>
      <c r="BR7" s="38" t="s">
        <v>102</v>
      </c>
      <c r="BS7" s="38" t="s">
        <v>102</v>
      </c>
      <c r="BT7" s="38" t="s">
        <v>102</v>
      </c>
      <c r="BU7" s="38">
        <v>66.78</v>
      </c>
      <c r="BV7" s="38" t="s">
        <v>102</v>
      </c>
      <c r="BW7" s="38" t="s">
        <v>102</v>
      </c>
      <c r="BX7" s="38" t="s">
        <v>102</v>
      </c>
      <c r="BY7" s="38" t="s">
        <v>102</v>
      </c>
      <c r="BZ7" s="38">
        <v>57.08</v>
      </c>
      <c r="CA7" s="38">
        <v>60.94</v>
      </c>
      <c r="CB7" s="38" t="s">
        <v>102</v>
      </c>
      <c r="CC7" s="38" t="s">
        <v>102</v>
      </c>
      <c r="CD7" s="38" t="s">
        <v>102</v>
      </c>
      <c r="CE7" s="38" t="s">
        <v>102</v>
      </c>
      <c r="CF7" s="38">
        <v>182.51</v>
      </c>
      <c r="CG7" s="38" t="s">
        <v>102</v>
      </c>
      <c r="CH7" s="38" t="s">
        <v>102</v>
      </c>
      <c r="CI7" s="38" t="s">
        <v>102</v>
      </c>
      <c r="CJ7" s="38" t="s">
        <v>102</v>
      </c>
      <c r="CK7" s="38">
        <v>274.99</v>
      </c>
      <c r="CL7" s="38">
        <v>253.04</v>
      </c>
      <c r="CM7" s="38" t="s">
        <v>102</v>
      </c>
      <c r="CN7" s="38" t="s">
        <v>102</v>
      </c>
      <c r="CO7" s="38" t="s">
        <v>102</v>
      </c>
      <c r="CP7" s="38" t="s">
        <v>102</v>
      </c>
      <c r="CQ7" s="38">
        <v>44.96</v>
      </c>
      <c r="CR7" s="38" t="s">
        <v>102</v>
      </c>
      <c r="CS7" s="38" t="s">
        <v>102</v>
      </c>
      <c r="CT7" s="38" t="s">
        <v>102</v>
      </c>
      <c r="CU7" s="38" t="s">
        <v>102</v>
      </c>
      <c r="CV7" s="38">
        <v>54.83</v>
      </c>
      <c r="CW7" s="38">
        <v>54.84</v>
      </c>
      <c r="CX7" s="38" t="s">
        <v>102</v>
      </c>
      <c r="CY7" s="38" t="s">
        <v>102</v>
      </c>
      <c r="CZ7" s="38" t="s">
        <v>102</v>
      </c>
      <c r="DA7" s="38" t="s">
        <v>102</v>
      </c>
      <c r="DB7" s="38">
        <v>82.07</v>
      </c>
      <c r="DC7" s="38" t="s">
        <v>102</v>
      </c>
      <c r="DD7" s="38" t="s">
        <v>102</v>
      </c>
      <c r="DE7" s="38" t="s">
        <v>102</v>
      </c>
      <c r="DF7" s="38" t="s">
        <v>102</v>
      </c>
      <c r="DG7" s="38">
        <v>84.7</v>
      </c>
      <c r="DH7" s="38">
        <v>86.6</v>
      </c>
      <c r="DI7" s="38" t="s">
        <v>102</v>
      </c>
      <c r="DJ7" s="38" t="s">
        <v>102</v>
      </c>
      <c r="DK7" s="38" t="s">
        <v>102</v>
      </c>
      <c r="DL7" s="38" t="s">
        <v>102</v>
      </c>
      <c r="DM7" s="38">
        <v>3.41</v>
      </c>
      <c r="DN7" s="38" t="s">
        <v>102</v>
      </c>
      <c r="DO7" s="38" t="s">
        <v>102</v>
      </c>
      <c r="DP7" s="38" t="s">
        <v>102</v>
      </c>
      <c r="DQ7" s="38" t="s">
        <v>102</v>
      </c>
      <c r="DR7" s="38">
        <v>20.34</v>
      </c>
      <c r="DS7" s="38">
        <v>22.21</v>
      </c>
      <c r="DT7" s="38" t="s">
        <v>102</v>
      </c>
      <c r="DU7" s="38" t="s">
        <v>102</v>
      </c>
      <c r="DV7" s="38" t="s">
        <v>102</v>
      </c>
      <c r="DW7" s="38" t="s">
        <v>102</v>
      </c>
      <c r="DX7" s="38">
        <v>0</v>
      </c>
      <c r="DY7" s="38" t="s">
        <v>102</v>
      </c>
      <c r="DZ7" s="38" t="s">
        <v>102</v>
      </c>
      <c r="EA7" s="38" t="s">
        <v>102</v>
      </c>
      <c r="EB7" s="38" t="s">
        <v>102</v>
      </c>
      <c r="EC7" s="38">
        <v>0</v>
      </c>
      <c r="ED7" s="38">
        <v>0</v>
      </c>
      <c r="EE7" s="38" t="s">
        <v>102</v>
      </c>
      <c r="EF7" s="38" t="s">
        <v>102</v>
      </c>
      <c r="EG7" s="38" t="s">
        <v>102</v>
      </c>
      <c r="EH7" s="38" t="s">
        <v>102</v>
      </c>
      <c r="EI7" s="38">
        <v>0</v>
      </c>
      <c r="EJ7" s="38" t="s">
        <v>102</v>
      </c>
      <c r="EK7" s="38" t="s">
        <v>102</v>
      </c>
      <c r="EL7" s="38" t="s">
        <v>102</v>
      </c>
      <c r="EM7" s="38" t="s">
        <v>102</v>
      </c>
      <c r="EN7" s="38">
        <v>0.25</v>
      </c>
      <c r="EO7" s="38">
        <v>0.16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110</v>
      </c>
      <c r="E13" t="s">
        <v>111</v>
      </c>
      <c r="F13" t="s">
        <v>111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oa</cp:lastModifiedBy>
  <dcterms:created xsi:type="dcterms:W3CDTF">2021-12-03T07:32:56Z</dcterms:created>
  <dcterms:modified xsi:type="dcterms:W3CDTF">2022-02-08T09:41:20Z</dcterms:modified>
  <cp:category/>
</cp:coreProperties>
</file>