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00145300\Desktop\"/>
    </mc:Choice>
  </mc:AlternateContent>
  <workbookProtection workbookAlgorithmName="SHA-512" workbookHashValue="4r94n3jkJZGlFCuHCrrZkJwn+W+2zEiHppb+XmwNIonNFP/7INyjooun7r3wE2qc9AAgfAZjlPFU5PY5G1hkPA==" workbookSaltValue="fWDd5UVcbNEY7vAon+UCM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<sst xmlns="http://schemas.openxmlformats.org/spreadsheetml/2006/main" count="236" uniqueCount="120">
  <si>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</si>
  <si>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</si>
  <si>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</si>
  <si>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</si>
  <si>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</si>
  <si>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</si>
  <si>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</si>
  <si>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</si>
  <si>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</si>
  <si>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</si>
  <si>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</si>
  <si>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</si>
  <si>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</si>
  <si>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</si>
  <si>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</si>
  <si>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</si>
  <si>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</si>
  <si>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</si>
  <si>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</si>
  <si>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</si>
  <si>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</si>
  <si>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</si>
  <si>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</si>
  <si>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</si>
  <si>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</si>
  <si>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</si>
  <si>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</si>
  <si>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</si>
  <si>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</si>
  <si>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</si>
  <si>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</si>
  <si>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</si>
  <si>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</si>
  <si>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</si>
  <si>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</si>
  <si>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</si>
  <si>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</si>
  <si>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</si>
  <si>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</si>
  <si>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</si>
  <si>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</si>
  <si>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</si>
  <si>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</si>
  <si>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</si>
  <si>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</si>
  <si>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</si>
  <si>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</si>
  <si>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</si>
  <si>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</si>
  <si>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</si>
  <si>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</si>
  <si>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</si>
  <si>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</si>
  <si>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</si>
  <si>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</si>
  <si>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</si>
  <si>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</si>
  <si>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</si>
  <si>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</si>
  <si>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</si>
  <si>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</si>
  <si>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</si>
  <si>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</si>
  <si>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</si>
  <si>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</si>
  <si>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</si>
  <si>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</si>
  <si>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</si>
  <si>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</si>
  <si>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</si>
  <si>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</si>
  <si>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</si>
  <si>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</si>
  <si>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</si>
  <si>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</si>
  <si>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</si>
  <si>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</si>
  <si>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</si>
  <si>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</si>
  <si>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</si>
  <si>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</si>
  <si>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</si>
  <si>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</si>
  <si>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</si>
  <si>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</si>
  <si>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</si>
  <si>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</si>
  <si>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</si>
  <si>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</si>
  <si>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</si>
  <si>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</si>
  <si>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</si>
  <si>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</si>
  <si>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</si>
  <si>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</si>
  <si>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</si>
  <si>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</si>
  <si>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</si>
  <si>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飛島村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</si>
  <si>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</si>
  <si>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</si>
  <si>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</si>
  <si>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</si>
  <si>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</si>
  <si>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</si>
  <si>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</si>
  <si>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</si>
  <si>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</si>
  <si>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</si>
  <si>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</si>
  <si>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</si>
  <si>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</si>
  <si>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</si>
  <si>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</si>
  <si>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</si>
  <si>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</si>
  <si>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</si>
  <si>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16年度に、最終の処理区の供用を開始しており、管路整備については完了しています。近年は、維持管理にコストを投入していますが、供用開始時期が早い処理区は、平成４年度からであるため、老朽化対策が必要です。</t>
    <phoneticPr fontId="4"/>
  </si>
  <si>
    <t>①収益的収支比率
　一般会計からの繰入金に依存しているのが現状で、経営改善に向けた取り組みが必要な状況です。
④企業債残高対事業規模比率
　企業債残高対事業規模比率は、整備事業の縮小により企業債残高は減少していきます。
⑤経費回収率
　水洗化率が高いにも関わらず経費回収率が類似団体平均値を下回っているのは、適切な料金設定がされていないことが要因で、今後、適切な料金体系の改定を検討していきます。
⑥汚水処理原価
　処理施設の老朽化による機器更新費用が増加しているため汚水処理原価が平均より高いです。
⑦施設利用率
　平均値を上回る形で推移しており、適正な水準にあります。
⑧水洗化率
　平均値を上回る形で推移しています。</t>
    <rPh sb="85" eb="87">
      <t>セイビ</t>
    </rPh>
    <rPh sb="87" eb="89">
      <t>ジギョウ</t>
    </rPh>
    <rPh sb="90" eb="92">
      <t>シュクショウ</t>
    </rPh>
    <rPh sb="95" eb="97">
      <t>キギョウ</t>
    </rPh>
    <rPh sb="97" eb="98">
      <t>サイ</t>
    </rPh>
    <rPh sb="98" eb="100">
      <t>ザンダカ</t>
    </rPh>
    <rPh sb="101" eb="103">
      <t>ゲンショウ</t>
    </rPh>
    <rPh sb="177" eb="179">
      <t>コンゴ</t>
    </rPh>
    <rPh sb="180" eb="182">
      <t>テキセツ</t>
    </rPh>
    <rPh sb="183" eb="185">
      <t>リョウキン</t>
    </rPh>
    <rPh sb="185" eb="187">
      <t>タイケイ</t>
    </rPh>
    <rPh sb="188" eb="190">
      <t>カイテイ</t>
    </rPh>
    <rPh sb="191" eb="193">
      <t>ケントウ</t>
    </rPh>
    <rPh sb="211" eb="213">
      <t>ショリ</t>
    </rPh>
    <rPh sb="213" eb="215">
      <t>シセツ</t>
    </rPh>
    <rPh sb="216" eb="219">
      <t>ロウキュウカ</t>
    </rPh>
    <rPh sb="222" eb="224">
      <t>キキ</t>
    </rPh>
    <rPh sb="224" eb="226">
      <t>コウシン</t>
    </rPh>
    <rPh sb="226" eb="228">
      <t>ヒヨウ</t>
    </rPh>
    <rPh sb="229" eb="231">
      <t>ゾウカ</t>
    </rPh>
    <rPh sb="244" eb="246">
      <t>ヘイキン</t>
    </rPh>
    <rPh sb="248" eb="249">
      <t>タカ</t>
    </rPh>
    <phoneticPr fontId="4"/>
  </si>
  <si>
    <t xml:space="preserve">村内の全ての処理区において整備が完了しており、近年は維持管理にコストがシフトしています。しかし、経費回収率が低いことから現状では適切な水準の料金収入が確保されていない状況です。経営の健全化を図る必要があると考えています。
経営戦略は、令和2年度に策定され、令和7年度に見直しします。
</t>
    <rPh sb="111" eb="113">
      <t>ケイエイ</t>
    </rPh>
    <rPh sb="113" eb="115">
      <t>センリャク</t>
    </rPh>
    <rPh sb="117" eb="119">
      <t>レイワ</t>
    </rPh>
    <rPh sb="120" eb="122">
      <t>ネンド</t>
    </rPh>
    <rPh sb="123" eb="125">
      <t>サクテイ</t>
    </rPh>
    <rPh sb="128" eb="130">
      <t>レイワ</t>
    </rPh>
    <rPh sb="131" eb="133">
      <t>ネンド</t>
    </rPh>
    <rPh sb="134" eb="13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</si>
</sst>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E-4A68-884D-B965F56305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CEE-4A68-884D-B965F56305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44.91</c:v>
                </c:pt>
                <c:pt idx="1">
                  <c:v>54.03</c:v>
                </c:pt>
                <c:pt idx="2">
                  <c:v>51.92</c:v>
                </c:pt>
                <c:pt idx="3">
                  <c:v>51.7</c:v>
                </c:pt>
                <c:pt idx="4">
                  <c:v>54.26</c:v>
                </c:pt>
              </c:numCache>
            </c:numRef>
          </c:val>
          <c:extLst>
            <c:ext xmlns:c16="http://schemas.microsoft.com/office/drawing/2014/chart" uri="{C3380CC4-5D6E-409C-BE32-E72D297353CC}">
              <c16:uniqueId val="{00000000-1F54-4815-9FEC-F940F06B1A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F54-4815-9FEC-F940F06B1A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96.89</c:v>
                </c:pt>
                <c:pt idx="1">
                  <c:v>97.61</c:v>
                </c:pt>
                <c:pt idx="2">
                  <c:v>97.31</c:v>
                </c:pt>
                <c:pt idx="3">
                  <c:v>97.78</c:v>
                </c:pt>
                <c:pt idx="4">
                  <c:v>97.78</c:v>
                </c:pt>
              </c:numCache>
            </c:numRef>
          </c:val>
          <c:extLst>
            <c:ext xmlns:c16="http://schemas.microsoft.com/office/drawing/2014/chart" uri="{C3380CC4-5D6E-409C-BE32-E72D297353CC}">
              <c16:uniqueId val="{00000000-46EA-428F-B710-9166BB3AEC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6EA-428F-B710-9166BB3AEC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91.37</c:v>
                </c:pt>
                <c:pt idx="1">
                  <c:v>124.33</c:v>
                </c:pt>
                <c:pt idx="2">
                  <c:v>84.03</c:v>
                </c:pt>
                <c:pt idx="3">
                  <c:v>82.29</c:v>
                </c:pt>
                <c:pt idx="4">
                  <c:v>77.739999999999995</c:v>
                </c:pt>
              </c:numCache>
            </c:numRef>
          </c:val>
          <c:extLst>
            <c:ext xmlns:c16="http://schemas.microsoft.com/office/drawing/2014/chart" uri="{C3380CC4-5D6E-409C-BE32-E72D297353CC}">
              <c16:uniqueId val="{00000000-6650-4F1F-9099-063E830FC1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0-4F1F-9099-063E830FC1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B5-4B1E-9829-2BC3D176A5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5-4B1E-9829-2BC3D176A5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9-4C38-8516-1375C3D838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9-4C38-8516-1375C3D838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F-459C-A762-98F7B68467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F-459C-A762-98F7B68467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C-42F8-B63A-2859B9013E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C-42F8-B63A-2859B9013E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585.91999999999996</c:v>
                </c:pt>
                <c:pt idx="1">
                  <c:v>493.3</c:v>
                </c:pt>
                <c:pt idx="2">
                  <c:v>398.62</c:v>
                </c:pt>
                <c:pt idx="3">
                  <c:v>295.82</c:v>
                </c:pt>
                <c:pt idx="4">
                  <c:v>199.85</c:v>
                </c:pt>
              </c:numCache>
            </c:numRef>
          </c:val>
          <c:extLst>
            <c:ext xmlns:c16="http://schemas.microsoft.com/office/drawing/2014/chart" uri="{C3380CC4-5D6E-409C-BE32-E72D297353CC}">
              <c16:uniqueId val="{00000000-D36E-4937-AAFC-B5E126D51D8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36E-4937-AAFC-B5E126D51D8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20.58</c:v>
                </c:pt>
                <c:pt idx="1">
                  <c:v>23.27</c:v>
                </c:pt>
                <c:pt idx="2">
                  <c:v>23.79</c:v>
                </c:pt>
                <c:pt idx="3">
                  <c:v>18.170000000000002</c:v>
                </c:pt>
                <c:pt idx="4">
                  <c:v>19.14</c:v>
                </c:pt>
              </c:numCache>
            </c:numRef>
          </c:val>
          <c:extLst>
            <c:ext xmlns:c16="http://schemas.microsoft.com/office/drawing/2014/chart" uri="{C3380CC4-5D6E-409C-BE32-E72D297353CC}">
              <c16:uniqueId val="{00000000-AC43-4F5E-AE7F-D3A703DBE7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C43-4F5E-AE7F-D3A703DBE7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453.99</c:v>
                </c:pt>
                <c:pt idx="1">
                  <c:v>336.31</c:v>
                </c:pt>
                <c:pt idx="2">
                  <c:v>344.68</c:v>
                </c:pt>
                <c:pt idx="3">
                  <c:v>463.05</c:v>
                </c:pt>
                <c:pt idx="4">
                  <c:v>424.43</c:v>
                </c:pt>
              </c:numCache>
            </c:numRef>
          </c:val>
          <c:extLst>
            <c:ext xmlns:c16="http://schemas.microsoft.com/office/drawing/2014/chart" uri="{C3380CC4-5D6E-409C-BE32-E72D297353CC}">
              <c16:uniqueId val="{00000000-51D4-4B0E-ACF1-1DBA061C41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1D4-4B0E-ACF1-1DBA061C41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飛島村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4791</v>
      </c>
      <c r="AM8" s="69"/>
      <c r="AN8" s="69"/>
      <c r="AO8" s="69"/>
      <c r="AP8" s="69"/>
      <c r="AQ8" s="69"/>
      <c r="AR8" s="69"/>
      <c r="AS8" s="69"/>
      <c r="AT8" s="68">
        <f>データ!T6</f>
        <v>22.42</v>
      </c>
      <c r="AU8" s="68"/>
      <c r="AV8" s="68"/>
      <c r="AW8" s="68"/>
      <c r="AX8" s="68"/>
      <c r="AY8" s="68"/>
      <c r="AZ8" s="68"/>
      <c r="BA8" s="68"/>
      <c r="BB8" s="68">
        <f>データ!U6</f>
        <v>213.69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87.21</v>
      </c>
      <c r="Q10" s="68"/>
      <c r="R10" s="68"/>
      <c r="S10" s="68"/>
      <c r="T10" s="68"/>
      <c r="U10" s="68"/>
      <c r="V10" s="68"/>
      <c r="W10" s="68">
        <f>データ!Q6</f>
        <v>90</v>
      </c>
      <c r="X10" s="68"/>
      <c r="Y10" s="68"/>
      <c r="Z10" s="68"/>
      <c r="AA10" s="68"/>
      <c r="AB10" s="68"/>
      <c r="AC10" s="68"/>
      <c r="AD10" s="69">
        <f>データ!R6</f>
        <v>1936</v>
      </c>
      <c r="AE10" s="69"/>
      <c r="AF10" s="69"/>
      <c r="AG10" s="69"/>
      <c r="AH10" s="69"/>
      <c r="AI10" s="69"/>
      <c r="AJ10" s="69"/>
      <c r="AK10" s="2"/>
      <c r="AL10" s="69">
        <f>データ!V6</f>
        <v>4181</v>
      </c>
      <c r="AM10" s="69"/>
      <c r="AN10" s="69"/>
      <c r="AO10" s="69"/>
      <c r="AP10" s="69"/>
      <c r="AQ10" s="69"/>
      <c r="AR10" s="69"/>
      <c r="AS10" s="69"/>
      <c r="AT10" s="68">
        <f>データ!W6</f>
        <v>2.27</v>
      </c>
      <c r="AU10" s="68"/>
      <c r="AV10" s="68"/>
      <c r="AW10" s="68"/>
      <c r="AX10" s="68"/>
      <c r="AY10" s="68"/>
      <c r="AZ10" s="68"/>
      <c r="BA10" s="68"/>
      <c r="BB10" s="68">
        <f>データ!X6</f>
        <v>1841.85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gShHbne32WGLEU0fZkTnpIzkTAQiuz4Xn6d3oP6vF1ELenRshLIN/5b6LYRiQYcsMBJ7xQgMMnDRXjHLT/TQ1A==" saltValue="RYgHMl4WjIAUtRziV/vB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234273</v>
      </c>
      <c r="D6" s="33">
        <f t="shared" si="3"/>
        <v>47</v>
      </c>
      <c r="E6" s="33">
        <f t="shared" si="3"/>
        <v>17</v>
      </c>
      <c r="F6" s="33">
        <f t="shared" si="3"/>
        <v>5</v>
      </c>
      <c r="G6" s="33">
        <f t="shared" si="3"/>
        <v>0</v>
      </c>
      <c r="H6" s="33" t="str">
        <f t="shared" si="3"/>
        <v>愛知県　飛島村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87.21</v>
      </c>
      <c r="Q6" s="34">
        <f t="shared" si="3"/>
        <v>90</v>
      </c>
      <c r="R6" s="34">
        <f t="shared" si="3"/>
        <v>1936</v>
      </c>
      <c r="S6" s="34">
        <f t="shared" si="3"/>
        <v>4791</v>
      </c>
      <c r="T6" s="34">
        <f t="shared" si="3"/>
        <v>22.42</v>
      </c>
      <c r="U6" s="34">
        <f t="shared" si="3"/>
        <v>213.69</v>
      </c>
      <c r="V6" s="34">
        <f t="shared" si="3"/>
        <v>4181</v>
      </c>
      <c r="W6" s="34">
        <f t="shared" si="3"/>
        <v>2.27</v>
      </c>
      <c r="X6" s="34">
        <f t="shared" si="3"/>
        <v>1841.85</v>
      </c>
      <c r="Y6" s="35">
        <f>IF(Y7="",NA(),Y7)</f>
        <v>91.37</v>
      </c>
      <c r="Z6" s="35">
        <f t="shared" ref="Z6:AH6" si="4">IF(Z7="",NA(),Z7)</f>
        <v>124.33</v>
      </c>
      <c r="AA6" s="35">
        <f t="shared" si="4"/>
        <v>84.03</v>
      </c>
      <c r="AB6" s="35">
        <f t="shared" si="4"/>
        <v>82.29</v>
      </c>
      <c r="AC6" s="35">
        <f t="shared" si="4"/>
        <v>77.739999999999995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585.91999999999996</v>
      </c>
      <c r="BG6" s="35">
        <f t="shared" ref="BG6:BO6" si="7">IF(BG7="",NA(),BG7)</f>
        <v>493.3</v>
      </c>
      <c r="BH6" s="35">
        <f t="shared" si="7"/>
        <v>398.62</v>
      </c>
      <c r="BI6" s="35">
        <f t="shared" si="7"/>
        <v>295.82</v>
      </c>
      <c r="BJ6" s="35">
        <f t="shared" si="7"/>
        <v>199.85</v>
      </c>
      <c r="BK6" s="35">
        <f t="shared" si="7"/>
        <v>974.93</v>
      </c>
      <c r="BL6" s="35">
        <f t="shared" si="7"/>
        <v>855.8</v>
      </c>
      <c r="BM6" s="35">
        <f t="shared" si="7"/>
        <v>789.46</v>
      </c>
      <c r="BN6" s="35">
        <f t="shared" si="7"/>
        <v>826.83</v>
      </c>
      <c r="BO6" s="35">
        <f t="shared" si="7"/>
        <v>867.83</v>
      </c>
      <c r="BP6" s="34" t="str">
        <f>IF(BP7="","",IF(BP7="-","【-】","【"&amp;SUBSTITUTE(TEXT(BP7,"#,##0.00"),"-","△")&amp;"】"))</f>
        <v>【832.52】</v>
      </c>
      <c r="BQ6" s="35">
        <f>IF(BQ7="",NA(),BQ7)</f>
        <v>20.58</v>
      </c>
      <c r="BR6" s="35">
        <f t="shared" ref="BR6:BZ6" si="8">IF(BR7="",NA(),BR7)</f>
        <v>23.27</v>
      </c>
      <c r="BS6" s="35">
        <f t="shared" si="8"/>
        <v>23.79</v>
      </c>
      <c r="BT6" s="35">
        <f t="shared" si="8"/>
        <v>18.170000000000002</v>
      </c>
      <c r="BU6" s="35">
        <f t="shared" si="8"/>
        <v>19.14</v>
      </c>
      <c r="BV6" s="35">
        <f t="shared" si="8"/>
        <v>55.32</v>
      </c>
      <c r="BW6" s="35">
        <f t="shared" si="8"/>
        <v>59.8</v>
      </c>
      <c r="BX6" s="35">
        <f t="shared" si="8"/>
        <v>57.77</v>
      </c>
      <c r="BY6" s="35">
        <f t="shared" si="8"/>
        <v>57.31</v>
      </c>
      <c r="BZ6" s="35">
        <f t="shared" si="8"/>
        <v>57.08</v>
      </c>
      <c r="CA6" s="34" t="str">
        <f>IF(CA7="","",IF(CA7="-","【-】","【"&amp;SUBSTITUTE(TEXT(CA7,"#,##0.00"),"-","△")&amp;"】"))</f>
        <v>【60.94】</v>
      </c>
      <c r="CB6" s="35">
        <f>IF(CB7="",NA(),CB7)</f>
        <v>453.99</v>
      </c>
      <c r="CC6" s="35">
        <f t="shared" ref="CC6:CK6" si="9">IF(CC7="",NA(),CC7)</f>
        <v>336.31</v>
      </c>
      <c r="CD6" s="35">
        <f t="shared" si="9"/>
        <v>344.68</v>
      </c>
      <c r="CE6" s="35">
        <f t="shared" si="9"/>
        <v>463.05</v>
      </c>
      <c r="CF6" s="35">
        <f t="shared" si="9"/>
        <v>424.43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44.91</v>
      </c>
      <c r="CN6" s="35">
        <f t="shared" ref="CN6:CV6" si="10">IF(CN7="",NA(),CN7)</f>
        <v>54.03</v>
      </c>
      <c r="CO6" s="35">
        <f t="shared" si="10"/>
        <v>51.92</v>
      </c>
      <c r="CP6" s="35">
        <f t="shared" si="10"/>
        <v>51.7</v>
      </c>
      <c r="CQ6" s="35">
        <f t="shared" si="10"/>
        <v>54.26</v>
      </c>
      <c r="CR6" s="35">
        <f t="shared" si="10"/>
        <v>60.65</v>
      </c>
      <c r="CS6" s="35">
        <f t="shared" si="10"/>
        <v>51.75</v>
      </c>
      <c r="CT6" s="35">
        <f t="shared" si="10"/>
        <v>50.68</v>
      </c>
      <c r="CU6" s="35">
        <f t="shared" si="10"/>
        <v>50.14</v>
      </c>
      <c r="CV6" s="35">
        <f t="shared" si="10"/>
        <v>54.83</v>
      </c>
      <c r="CW6" s="34" t="str">
        <f>IF(CW7="","",IF(CW7="-","【-】","【"&amp;SUBSTITUTE(TEXT(CW7,"#,##0.00"),"-","△")&amp;"】"))</f>
        <v>【54.84】</v>
      </c>
      <c r="CX6" s="35">
        <f>IF(CX7="",NA(),CX7)</f>
        <v>96.89</v>
      </c>
      <c r="CY6" s="35">
        <f t="shared" ref="CY6:DG6" si="11">IF(CY7="",NA(),CY7)</f>
        <v>97.61</v>
      </c>
      <c r="CZ6" s="35">
        <f t="shared" si="11"/>
        <v>97.31</v>
      </c>
      <c r="DA6" s="35">
        <f t="shared" si="11"/>
        <v>97.78</v>
      </c>
      <c r="DB6" s="35">
        <f t="shared" si="11"/>
        <v>97.78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234273</v>
      </c>
      <c r="D7" s="37">
        <v>47</v>
      </c>
      <c r="E7" s="37">
        <v>17</v>
      </c>
      <c r="F7" s="37">
        <v>5</v>
      </c>
      <c r="G7" s="37">
        <v>0</v>
      </c>
      <c r="H7" s="37" t="s">
        <v>98</v>
      </c>
      <c r="I7" s="37" t="s">
        <v>99</v>
      </c>
      <c r="J7" s="37" t="s">
        <v>100</v>
      </c>
      <c r="K7" s="37" t="s">
        <v>101</v>
      </c>
      <c r="L7" s="37" t="s">
        <v>102</v>
      </c>
      <c r="M7" s="37" t="s">
        <v>103</v>
      </c>
      <c r="N7" s="38" t="s">
        <v>104</v>
      </c>
      <c r="O7" s="38" t="s">
        <v>105</v>
      </c>
      <c r="P7" s="38">
        <v>87.21</v>
      </c>
      <c r="Q7" s="38">
        <v>90</v>
      </c>
      <c r="R7" s="38">
        <v>1936</v>
      </c>
      <c r="S7" s="38">
        <v>4791</v>
      </c>
      <c r="T7" s="38">
        <v>22.42</v>
      </c>
      <c r="U7" s="38">
        <v>213.69</v>
      </c>
      <c r="V7" s="38">
        <v>4181</v>
      </c>
      <c r="W7" s="38">
        <v>2.27</v>
      </c>
      <c r="X7" s="38">
        <v>1841.85</v>
      </c>
      <c r="Y7" s="38">
        <v>91.37</v>
      </c>
      <c r="Z7" s="38">
        <v>124.33</v>
      </c>
      <c r="AA7" s="38">
        <v>84.03</v>
      </c>
      <c r="AB7" s="38">
        <v>82.29</v>
      </c>
      <c r="AC7" s="38">
        <v>77.739999999999995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585.91999999999996</v>
      </c>
      <c r="BG7" s="38">
        <v>493.3</v>
      </c>
      <c r="BH7" s="38">
        <v>398.62</v>
      </c>
      <c r="BI7" s="38">
        <v>295.82</v>
      </c>
      <c r="BJ7" s="38">
        <v>199.85</v>
      </c>
      <c r="BK7" s="38">
        <v>974.93</v>
      </c>
      <c r="BL7" s="38">
        <v>855.8</v>
      </c>
      <c r="BM7" s="38">
        <v>789.46</v>
      </c>
      <c r="BN7" s="38">
        <v>826.83</v>
      </c>
      <c r="BO7" s="38">
        <v>867.83</v>
      </c>
      <c r="BP7" s="38">
        <v>832.52</v>
      </c>
      <c r="BQ7" s="38">
        <v>20.58</v>
      </c>
      <c r="BR7" s="38">
        <v>23.27</v>
      </c>
      <c r="BS7" s="38">
        <v>23.79</v>
      </c>
      <c r="BT7" s="38">
        <v>18.170000000000002</v>
      </c>
      <c r="BU7" s="38">
        <v>19.14</v>
      </c>
      <c r="BV7" s="38">
        <v>55.32</v>
      </c>
      <c r="BW7" s="38">
        <v>59.8</v>
      </c>
      <c r="BX7" s="38">
        <v>57.77</v>
      </c>
      <c r="BY7" s="38">
        <v>57.31</v>
      </c>
      <c r="BZ7" s="38">
        <v>57.08</v>
      </c>
      <c r="CA7" s="38">
        <v>60.94</v>
      </c>
      <c r="CB7" s="38">
        <v>453.99</v>
      </c>
      <c r="CC7" s="38">
        <v>336.31</v>
      </c>
      <c r="CD7" s="38">
        <v>344.68</v>
      </c>
      <c r="CE7" s="38">
        <v>463.05</v>
      </c>
      <c r="CF7" s="38">
        <v>424.43</v>
      </c>
      <c r="CG7" s="38">
        <v>283.17</v>
      </c>
      <c r="CH7" s="38">
        <v>263.76</v>
      </c>
      <c r="CI7" s="38">
        <v>274.35000000000002</v>
      </c>
      <c r="CJ7" s="38">
        <v>273.52</v>
      </c>
      <c r="CK7" s="38">
        <v>274.99</v>
      </c>
      <c r="CL7" s="38">
        <v>253.04</v>
      </c>
      <c r="CM7" s="38">
        <v>44.91</v>
      </c>
      <c r="CN7" s="38">
        <v>54.03</v>
      </c>
      <c r="CO7" s="38">
        <v>51.92</v>
      </c>
      <c r="CP7" s="38">
        <v>51.7</v>
      </c>
      <c r="CQ7" s="38">
        <v>54.26</v>
      </c>
      <c r="CR7" s="38">
        <v>60.65</v>
      </c>
      <c r="CS7" s="38">
        <v>51.75</v>
      </c>
      <c r="CT7" s="38">
        <v>50.68</v>
      </c>
      <c r="CU7" s="38">
        <v>50.14</v>
      </c>
      <c r="CV7" s="38">
        <v>54.83</v>
      </c>
      <c r="CW7" s="38">
        <v>54.84</v>
      </c>
      <c r="CX7" s="38">
        <v>96.89</v>
      </c>
      <c r="CY7" s="38">
        <v>97.61</v>
      </c>
      <c r="CZ7" s="38">
        <v>97.31</v>
      </c>
      <c r="DA7" s="38">
        <v>97.78</v>
      </c>
      <c r="DB7" s="38">
        <v>97.78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2022-01-31T01:48:19Z</cp:lastPrinted>
  <dcterms:created xsi:type="dcterms:W3CDTF">2021-12-03T07:59:25Z</dcterms:created>
  <dcterms:modified xsi:type="dcterms:W3CDTF">2022-01-31T01:50:35Z</dcterms:modified>
  <cp:category/>
</cp:coreProperties>
</file>