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AXv1TT8Sl9HQjaC5wR78Jn7U4vpOzPZwObbYxU213zg9+l6HlHAou4d6zXRlGIIRphNffVNGh4fiU2gTqlTpaQ==" workbookSaltValue="69lqGj9jn5xEFpa7rZ6XzA=="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E85" i="4"/>
  <c r="BB10" i="4"/>
  <c r="AL10" i="4"/>
  <c r="W10" i="4"/>
  <c r="P10" i="4"/>
  <c r="BB8" i="4"/>
  <c r="AT8" i="4"/>
  <c r="AD8" i="4"/>
  <c r="W8" i="4"/>
  <c r="P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<sst xmlns="http://schemas.openxmlformats.org/spreadsheetml/2006/main" count="228" uniqueCount="116">
  <si>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</si>
  <si>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</si>
  <si>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</si>
  <si>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</si>
  <si>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</si>
  <si>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</si>
  <si>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</si>
  <si>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</si>
  <si>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</si>
  <si>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</si>
  <si>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</si>
  <si>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</si>
  <si>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</si>
  <si>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</si>
  <si>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</si>
  <si>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</si>
  <si>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</si>
  <si>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</si>
  <si>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</si>
  <si>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</si>
  <si>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</si>
  <si>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</si>
  <si>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</si>
  <si>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</si>
  <si>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</si>
  <si>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</si>
  <si>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</si>
  <si>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</si>
  <si>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</si>
  <si>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</si>
  <si>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</si>
  <si>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</si>
  <si>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</si>
  <si>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</si>
  <si>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</si>
  <si>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</si>
  <si>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</si>
  <si>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</si>
  <si>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</si>
  <si>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</si>
  <si>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</si>
  <si>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</si>
  <si>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</si>
  <si>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</si>
  <si>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</si>
  <si>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</si>
  <si>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</si>
  <si>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</si>
  <si>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</si>
  <si>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</si>
  <si>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</si>
  <si>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</si>
  <si>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</si>
  <si>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</si>
  <si>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</si>
  <si>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</si>
  <si>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</si>
  <si>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</si>
  <si>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</si>
  <si>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</si>
  <si>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</si>
  <si>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</si>
  <si>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</si>
  <si>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</si>
  <si>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</si>
  <si>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</si>
  <si>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</si>
  <si>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</si>
  <si>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</si>
  <si>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</si>
  <si>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</si>
  <si>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</si>
  <si>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</si>
  <si>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</si>
  <si>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</si>
  <si>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</si>
  <si>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</si>
  <si>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</si>
  <si>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</si>
  <si>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</si>
  <si>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</si>
  <si>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</si>
  <si>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</si>
  <si>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</si>
  <si>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</si>
  <si>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</si>
  <si>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</si>
  <si>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</si>
  <si>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</si>
  <si>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</si>
  <si>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</si>
  <si>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</si>
  <si>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</si>
  <si>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</si>
  <si>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</si>
  <si>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</si>
  <si>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</si>
  <si>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</si>
  <si>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</si>
  <si>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</si>
  <si>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</si>
  <si>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</si>
  <si>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</si>
  <si>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</si>
  <si>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</si>
  <si>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</si>
  <si>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</si>
  <si>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</si>
  <si>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</si>
  <si>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</si>
  <si>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</si>
  <si>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</si>
  <si>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</si>
  <si>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①有形固定資産減価償却率は、類似団体と比較して低くなっているが、年々増加傾向にある。
②管路経年化率は、下水道築造事業に伴う配水管布設替により類似団体と比較して低くなっているが、年々増加傾向にあり、今後も増加が見込まれる。
③管路更新率は、令和元年度と同様の数値だったが、平成29年度以前を下回った。平成29年度以前と比較すると更新する管路は大口径化しており、工事費の大幅な増加を避けるため工事延長を減少させている。今後も大口径の管路の更新が中心となるため、管路更新率は横ばいから減少傾向となる。
  経過年数や漏水事故履歴、水道施設の重要度等を考慮し計画的に改修することで、有収率95％以上を維持していく。また、ダウンサイジングでの更新などコスト削減に努め事業費を低く抑える。長期的視点により計画的な更新を行う必要がある。　　　　　　　　　　　　　　</t>
    <rPh sb="89" eb="91">
      <t>ネンネン</t>
    </rPh>
    <rPh sb="91" eb="93">
      <t>ゾウカ</t>
    </rPh>
    <rPh sb="93" eb="95">
      <t>ケイコウ</t>
    </rPh>
    <rPh sb="99" eb="101">
      <t>コンゴ</t>
    </rPh>
    <rPh sb="102" eb="104">
      <t>ゾウカ</t>
    </rPh>
    <rPh sb="105" eb="107">
      <t>ミコ</t>
    </rPh>
    <rPh sb="120" eb="122">
      <t>レイワ</t>
    </rPh>
    <rPh sb="122" eb="123">
      <t>ガン</t>
    </rPh>
    <rPh sb="123" eb="125">
      <t>ネンド</t>
    </rPh>
    <rPh sb="126" eb="128">
      <t>ドウヨウ</t>
    </rPh>
    <rPh sb="129" eb="131">
      <t>スウチ</t>
    </rPh>
    <rPh sb="136" eb="138">
      <t>ヘイセイ</t>
    </rPh>
    <rPh sb="140" eb="142">
      <t>ネンド</t>
    </rPh>
    <rPh sb="142" eb="144">
      <t>イゼン</t>
    </rPh>
    <rPh sb="145" eb="147">
      <t>シタマワ</t>
    </rPh>
    <rPh sb="150" eb="152">
      <t>ヘイセイ</t>
    </rPh>
    <rPh sb="154" eb="156">
      <t>ネンド</t>
    </rPh>
    <rPh sb="156" eb="158">
      <t>イゼン</t>
    </rPh>
    <rPh sb="159" eb="161">
      <t>ヒカク</t>
    </rPh>
    <rPh sb="164" eb="166">
      <t>コウシン</t>
    </rPh>
    <rPh sb="168" eb="170">
      <t>カンロ</t>
    </rPh>
    <rPh sb="171" eb="174">
      <t>ダイコウケイ</t>
    </rPh>
    <rPh sb="174" eb="175">
      <t>カ</t>
    </rPh>
    <rPh sb="180" eb="182">
      <t>コウジ</t>
    </rPh>
    <rPh sb="182" eb="183">
      <t>ヒ</t>
    </rPh>
    <rPh sb="184" eb="186">
      <t>オオハバ</t>
    </rPh>
    <rPh sb="187" eb="189">
      <t>ゾウカ</t>
    </rPh>
    <rPh sb="190" eb="191">
      <t>サ</t>
    </rPh>
    <rPh sb="195" eb="197">
      <t>コウジ</t>
    </rPh>
    <rPh sb="197" eb="199">
      <t>エンチョウ</t>
    </rPh>
    <rPh sb="200" eb="202">
      <t>ゲンショウ</t>
    </rPh>
    <rPh sb="211" eb="214">
      <t>ダイコウケイ</t>
    </rPh>
    <rPh sb="215" eb="217">
      <t>カンロ</t>
    </rPh>
    <rPh sb="218" eb="220">
      <t>コウシン</t>
    </rPh>
    <rPh sb="221" eb="223">
      <t>チュウシン</t>
    </rPh>
    <rPh sb="229" eb="231">
      <t>カンロ</t>
    </rPh>
    <rPh sb="231" eb="233">
      <t>コウシン</t>
    </rPh>
    <rPh sb="233" eb="234">
      <t>リツ</t>
    </rPh>
    <rPh sb="235" eb="236">
      <t>ヨコ</t>
    </rPh>
    <rPh sb="240" eb="242">
      <t>ゲンショウ</t>
    </rPh>
    <rPh sb="242" eb="244">
      <t>ケイコウ</t>
    </rPh>
    <rPh sb="297" eb="299">
      <t>イジ</t>
    </rPh>
    <phoneticPr fontId="4"/>
  </si>
  <si>
    <t>(１)経常収支は、水道料金システム更新委託、経営戦略策定委託による委託料の増加、大口径の本管漏水による修繕費の増加により経常費用が増加したため、①経常収支比率は大きく低下した。
(２)累積欠損金は、令和2年度も発生していない。次年度も発生しない見込み。
(３)③流動比率は、令和元年度と比較すると未払金が減少したため、増加した。次年度についても例年並みの水準が見込まれる。
(４)④企業債残高対給水収益比率は、類似団体と比較して現状は低くなっているが、今後は老朽化した水道施設の耐震化事業等による企業債の増加が見込まれる。
(５)⑤料金回収率は、委託料や修繕費、受水費の経常費用が増加したため大きく低下した。次年度は例年並みの水準が見込まれるが、今後も経常費用の抑制に努めていく。
(６)⑥給水原価は、経常費用が増加したため令和元年度と比較して上昇したが、類似団体と比較すると低く抑えられている。今後は水道施設の老朽化による修繕コストの増加による上昇が考えられる。
(７)⑦施設利用率は、平成26年度に配水池が新規に1箇所稼働したことから類似団体を上回っているが、今後老朽化した2箇所の配水場との再編も考慮し利用率を上げていく必要がある。
(８)⑧有収率が類似団体と比較して高いのは、過去に行った下水道築造事業に伴う配水管布設替によるもの。今後も効果的な漏水調査や計画的な布設替等を行い、有収率向上に努めていく。</t>
    <rPh sb="6" eb="7">
      <t>シ</t>
    </rPh>
    <rPh sb="9" eb="11">
      <t>スイドウ</t>
    </rPh>
    <rPh sb="11" eb="13">
      <t>リョウキン</t>
    </rPh>
    <rPh sb="17" eb="19">
      <t>コウシン</t>
    </rPh>
    <rPh sb="19" eb="21">
      <t>イタク</t>
    </rPh>
    <rPh sb="22" eb="24">
      <t>ケイエイ</t>
    </rPh>
    <rPh sb="24" eb="26">
      <t>センリャク</t>
    </rPh>
    <rPh sb="26" eb="28">
      <t>サクテイ</t>
    </rPh>
    <rPh sb="37" eb="39">
      <t>ゾウカ</t>
    </rPh>
    <rPh sb="40" eb="43">
      <t>ダイコウケイ</t>
    </rPh>
    <rPh sb="44" eb="46">
      <t>ホンカン</t>
    </rPh>
    <rPh sb="46" eb="48">
      <t>ロウスイ</t>
    </rPh>
    <rPh sb="51" eb="54">
      <t>シュウゼンヒ</t>
    </rPh>
    <rPh sb="55" eb="57">
      <t>ゾウカ</t>
    </rPh>
    <rPh sb="60" eb="62">
      <t>ケイジョウ</t>
    </rPh>
    <rPh sb="62" eb="64">
      <t>ヒヨウ</t>
    </rPh>
    <rPh sb="65" eb="67">
      <t>ゾウカ</t>
    </rPh>
    <rPh sb="80" eb="81">
      <t>オオ</t>
    </rPh>
    <rPh sb="83" eb="85">
      <t>テイカ</t>
    </rPh>
    <rPh sb="99" eb="101">
      <t>レイワ</t>
    </rPh>
    <rPh sb="105" eb="107">
      <t>ハッセイ</t>
    </rPh>
    <rPh sb="113" eb="116">
      <t>ジネンド</t>
    </rPh>
    <rPh sb="117" eb="119">
      <t>ハッセイ</t>
    </rPh>
    <rPh sb="122" eb="124">
      <t>ミコ</t>
    </rPh>
    <rPh sb="137" eb="139">
      <t>レイワ</t>
    </rPh>
    <rPh sb="139" eb="140">
      <t>ガン</t>
    </rPh>
    <rPh sb="152" eb="154">
      <t>ゲンショウ</t>
    </rPh>
    <rPh sb="159" eb="161">
      <t>ゾウカ</t>
    </rPh>
    <rPh sb="164" eb="167">
      <t>ジネンド</t>
    </rPh>
    <rPh sb="172" eb="174">
      <t>レイネン</t>
    </rPh>
    <rPh sb="174" eb="175">
      <t>ナ</t>
    </rPh>
    <rPh sb="177" eb="179">
      <t>スイジュン</t>
    </rPh>
    <rPh sb="180" eb="182">
      <t>ミコ</t>
    </rPh>
    <rPh sb="205" eb="207">
      <t>ルイジ</t>
    </rPh>
    <rPh sb="207" eb="209">
      <t>ダンタイ</t>
    </rPh>
    <rPh sb="226" eb="228">
      <t>コンゴ</t>
    </rPh>
    <rPh sb="273" eb="276">
      <t>イタクリョウ</t>
    </rPh>
    <rPh sb="277" eb="280">
      <t>シュウゼンヒ</t>
    </rPh>
    <rPh sb="281" eb="283">
      <t>ジュスイ</t>
    </rPh>
    <rPh sb="283" eb="284">
      <t>ヒ</t>
    </rPh>
    <rPh sb="285" eb="287">
      <t>ケイジョウ</t>
    </rPh>
    <rPh sb="287" eb="289">
      <t>ヒヨウ</t>
    </rPh>
    <rPh sb="290" eb="292">
      <t>ゾウカ</t>
    </rPh>
    <rPh sb="296" eb="297">
      <t>オオ</t>
    </rPh>
    <rPh sb="299" eb="301">
      <t>テイカ</t>
    </rPh>
    <rPh sb="304" eb="307">
      <t>ジネンド</t>
    </rPh>
    <rPh sb="308" eb="310">
      <t>レイネン</t>
    </rPh>
    <rPh sb="310" eb="311">
      <t>ナ</t>
    </rPh>
    <rPh sb="313" eb="315">
      <t>スイジュン</t>
    </rPh>
    <rPh sb="316" eb="318">
      <t>ミコ</t>
    </rPh>
    <rPh sb="323" eb="325">
      <t>コンゴ</t>
    </rPh>
    <rPh sb="331" eb="333">
      <t>ヨクセイ</t>
    </rPh>
    <rPh sb="334" eb="335">
      <t>ツト</t>
    </rPh>
    <rPh sb="362" eb="364">
      <t>レイワ</t>
    </rPh>
    <rPh sb="364" eb="365">
      <t>ガン</t>
    </rPh>
    <rPh sb="365" eb="367">
      <t>ネンド</t>
    </rPh>
    <rPh sb="368" eb="370">
      <t>ヒカク</t>
    </rPh>
    <rPh sb="372" eb="374">
      <t>ジョウショウ</t>
    </rPh>
    <rPh sb="444" eb="446">
      <t>ヘイセイ</t>
    </rPh>
    <rPh sb="448" eb="450">
      <t>ネンド</t>
    </rPh>
    <rPh sb="451" eb="454">
      <t>ハイスイチ</t>
    </rPh>
    <rPh sb="455" eb="457">
      <t>シンキ</t>
    </rPh>
    <rPh sb="459" eb="461">
      <t>カショ</t>
    </rPh>
    <rPh sb="461" eb="463">
      <t>カドウ</t>
    </rPh>
    <rPh sb="474" eb="476">
      <t>ウワマワ</t>
    </rPh>
    <rPh sb="570" eb="572">
      <t>コンゴ</t>
    </rPh>
    <rPh sb="573" eb="576">
      <t>コウカテキ</t>
    </rPh>
    <rPh sb="582" eb="585">
      <t>ケイカクテキ</t>
    </rPh>
    <rPh sb="586" eb="589">
      <t>フセツガ</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</si>
  <si>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は維持・更新費用の増加が懸念される。
　一方で、今年度より県企業庁及び関係受水団体と阿久比広域調整池に係る直結配水の試行導入について協議を進めており、協議の結果次第で配水場の再編について検討していく必要がある。
　昭和63年から始まった下水道築造事業に伴い、市街化区域の水道管路は大幅に更新してきた。今後は市街化調整区域にある大口径管路の更新や耐震管への布設替についても進める必要がある。
　健全な水道事業経営を維持するため、令和2年度に経営戦略を策定し、令和8年度までに経営戦略を見直す予定。</t>
    <rPh sb="118" eb="120">
      <t>イッポウ</t>
    </rPh>
    <rPh sb="122" eb="125">
      <t>コンネンド</t>
    </rPh>
    <rPh sb="127" eb="128">
      <t>ケン</t>
    </rPh>
    <rPh sb="128" eb="131">
      <t>キギョウチョウ</t>
    </rPh>
    <rPh sb="131" eb="132">
      <t>オヨ</t>
    </rPh>
    <rPh sb="133" eb="135">
      <t>カンケイ</t>
    </rPh>
    <rPh sb="135" eb="137">
      <t>ジュスイ</t>
    </rPh>
    <rPh sb="137" eb="139">
      <t>ダンタイ</t>
    </rPh>
    <rPh sb="140" eb="143">
      <t>アグイ</t>
    </rPh>
    <rPh sb="143" eb="145">
      <t>コウイキ</t>
    </rPh>
    <rPh sb="145" eb="148">
      <t>チョウセイチ</t>
    </rPh>
    <rPh sb="149" eb="150">
      <t>カカ</t>
    </rPh>
    <rPh sb="151" eb="153">
      <t>チョッケツ</t>
    </rPh>
    <rPh sb="153" eb="155">
      <t>ハイスイ</t>
    </rPh>
    <rPh sb="156" eb="158">
      <t>シコウ</t>
    </rPh>
    <rPh sb="158" eb="160">
      <t>ドウニュウ</t>
    </rPh>
    <rPh sb="164" eb="166">
      <t>キョウギ</t>
    </rPh>
    <rPh sb="167" eb="168">
      <t>スス</t>
    </rPh>
    <rPh sb="173" eb="175">
      <t>キョウギ</t>
    </rPh>
    <rPh sb="176" eb="178">
      <t>ケッカ</t>
    </rPh>
    <rPh sb="178" eb="180">
      <t>シダイ</t>
    </rPh>
    <rPh sb="181" eb="183">
      <t>ハイスイ</t>
    </rPh>
    <rPh sb="183" eb="184">
      <t>ジョウ</t>
    </rPh>
    <rPh sb="185" eb="187">
      <t>サイヘン</t>
    </rPh>
    <rPh sb="191" eb="193">
      <t>ケントウ</t>
    </rPh>
    <rPh sb="197" eb="199">
      <t>ヒツヨウ</t>
    </rPh>
    <rPh sb="286" eb="288">
      <t>ヒツヨウ</t>
    </rPh>
    <rPh sb="326" eb="328">
      <t>レイワ</t>
    </rPh>
    <rPh sb="329" eb="331">
      <t>ネンド</t>
    </rPh>
    <rPh sb="334" eb="336">
      <t>ケイエイ</t>
    </rPh>
    <rPh sb="336" eb="338">
      <t>センリャク</t>
    </rPh>
    <rPh sb="339" eb="341">
      <t>ミナオ</t>
    </rPh>
    <rPh sb="342" eb="3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</si>
</sst>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0.91</c:v>
                </c:pt>
                <c:pt idx="2">
                  <c:v>0.47</c:v>
                </c:pt>
                <c:pt idx="3">
                  <c:v>0.56000000000000005</c:v>
                </c:pt>
                <c:pt idx="4">
                  <c:v>0.56000000000000005</c:v>
                </c:pt>
              </c:numCache>
            </c:numRef>
          </c:val>
          <c:extLst>
            <c:ext xmlns:c16="http://schemas.microsoft.com/office/drawing/2014/chart" uri="{C3380CC4-5D6E-409C-BE32-E72D297353CC}">
              <c16:uniqueId val="{00000000-5A96-4D06-AA4A-F0BD2DC1AD73}"/>
            </c:ext>
          </c:extLst>
        </c:ser>
        <c:dLbls>
          <c:showLegendKey val="0"/>
          <c:showVal val="0"/>
          <c:showCatName val="0"/>
          <c:showSerName val="0"/>
          <c:showPercent val="0"/>
          <c:showBubbleSize val="0"/>
        </c:dLbls>
        <c:gapWidth val="150"/>
        <c:axId val="657997088"/>
        <c:axId val="65800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5A96-4D06-AA4A-F0BD2DC1AD73}"/>
            </c:ext>
          </c:extLst>
        </c:ser>
        <c:dLbls>
          <c:showLegendKey val="0"/>
          <c:showVal val="0"/>
          <c:showCatName val="0"/>
          <c:showSerName val="0"/>
          <c:showPercent val="0"/>
          <c:showBubbleSize val="0"/>
        </c:dLbls>
        <c:marker val="1"/>
        <c:smooth val="0"/>
        <c:axId val="657997088"/>
        <c:axId val="658000616"/>
      </c:lineChart>
      <c:dateAx>
        <c:axId val="657997088"/>
        <c:scaling>
          <c:orientation val="minMax"/>
        </c:scaling>
        <c:delete val="1"/>
        <c:axPos val="b"/>
        <c:numFmt formatCode="&quot;H&quot;yy" sourceLinked="1"/>
        <c:majorTickMark val="none"/>
        <c:minorTickMark val="none"/>
        <c:tickLblPos val="none"/>
        <c:crossAx val="658000616"/>
        <c:crosses val="autoZero"/>
        <c:auto val="1"/>
        <c:lblOffset val="100"/>
        <c:baseTimeUnit val="years"/>
      </c:dateAx>
      <c:valAx>
        <c:axId val="6580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62.46</c:v>
                </c:pt>
                <c:pt idx="1">
                  <c:v>62.46</c:v>
                </c:pt>
                <c:pt idx="2">
                  <c:v>60.42</c:v>
                </c:pt>
                <c:pt idx="3">
                  <c:v>59.54</c:v>
                </c:pt>
                <c:pt idx="4">
                  <c:v>61.22</c:v>
                </c:pt>
              </c:numCache>
            </c:numRef>
          </c:val>
          <c:extLst>
            <c:ext xmlns:c16="http://schemas.microsoft.com/office/drawing/2014/chart" uri="{C3380CC4-5D6E-409C-BE32-E72D297353CC}">
              <c16:uniqueId val="{00000000-4E33-4840-AF79-2D07B9894FB7}"/>
            </c:ext>
          </c:extLst>
        </c:ser>
        <c:dLbls>
          <c:showLegendKey val="0"/>
          <c:showVal val="0"/>
          <c:showCatName val="0"/>
          <c:showSerName val="0"/>
          <c:showPercent val="0"/>
          <c:showBubbleSize val="0"/>
        </c:dLbls>
        <c:gapWidth val="150"/>
        <c:axId val="398211312"/>
        <c:axId val="3996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E33-4840-AF79-2D07B9894FB7}"/>
            </c:ext>
          </c:extLst>
        </c:ser>
        <c:dLbls>
          <c:showLegendKey val="0"/>
          <c:showVal val="0"/>
          <c:showCatName val="0"/>
          <c:showSerName val="0"/>
          <c:showPercent val="0"/>
          <c:showBubbleSize val="0"/>
        </c:dLbls>
        <c:marker val="1"/>
        <c:smooth val="0"/>
        <c:axId val="398211312"/>
        <c:axId val="399608688"/>
      </c:lineChart>
      <c:dateAx>
        <c:axId val="398211312"/>
        <c:scaling>
          <c:orientation val="minMax"/>
        </c:scaling>
        <c:delete val="1"/>
        <c:axPos val="b"/>
        <c:numFmt formatCode="&quot;H&quot;yy" sourceLinked="1"/>
        <c:majorTickMark val="none"/>
        <c:minorTickMark val="none"/>
        <c:tickLblPos val="none"/>
        <c:crossAx val="399608688"/>
        <c:crosses val="autoZero"/>
        <c:auto val="1"/>
        <c:lblOffset val="100"/>
        <c:baseTimeUnit val="years"/>
      </c:dateAx>
      <c:valAx>
        <c:axId val="39960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2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93.88</c:v>
                </c:pt>
                <c:pt idx="1">
                  <c:v>94.53</c:v>
                </c:pt>
                <c:pt idx="2">
                  <c:v>96.66</c:v>
                </c:pt>
                <c:pt idx="3">
                  <c:v>97.03</c:v>
                </c:pt>
                <c:pt idx="4">
                  <c:v>97.16</c:v>
                </c:pt>
              </c:numCache>
            </c:numRef>
          </c:val>
          <c:extLst>
            <c:ext xmlns:c16="http://schemas.microsoft.com/office/drawing/2014/chart" uri="{C3380CC4-5D6E-409C-BE32-E72D297353CC}">
              <c16:uniqueId val="{00000000-E5D0-49B8-8143-1FC9DC5B5ECC}"/>
            </c:ext>
          </c:extLst>
        </c:ser>
        <c:dLbls>
          <c:showLegendKey val="0"/>
          <c:showVal val="0"/>
          <c:showCatName val="0"/>
          <c:showSerName val="0"/>
          <c:showPercent val="0"/>
          <c:showBubbleSize val="0"/>
        </c:dLbls>
        <c:gapWidth val="150"/>
        <c:axId val="441678784"/>
        <c:axId val="44167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5D0-49B8-8143-1FC9DC5B5ECC}"/>
            </c:ext>
          </c:extLst>
        </c:ser>
        <c:dLbls>
          <c:showLegendKey val="0"/>
          <c:showVal val="0"/>
          <c:showCatName val="0"/>
          <c:showSerName val="0"/>
          <c:showPercent val="0"/>
          <c:showBubbleSize val="0"/>
        </c:dLbls>
        <c:marker val="1"/>
        <c:smooth val="0"/>
        <c:axId val="441678784"/>
        <c:axId val="441678392"/>
      </c:lineChart>
      <c:dateAx>
        <c:axId val="441678784"/>
        <c:scaling>
          <c:orientation val="minMax"/>
        </c:scaling>
        <c:delete val="1"/>
        <c:axPos val="b"/>
        <c:numFmt formatCode="&quot;H&quot;yy" sourceLinked="1"/>
        <c:majorTickMark val="none"/>
        <c:minorTickMark val="none"/>
        <c:tickLblPos val="none"/>
        <c:crossAx val="441678392"/>
        <c:crosses val="autoZero"/>
        <c:auto val="1"/>
        <c:lblOffset val="100"/>
        <c:baseTimeUnit val="years"/>
      </c:dateAx>
      <c:valAx>
        <c:axId val="44167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113.04</c:v>
                </c:pt>
                <c:pt idx="1">
                  <c:v>115.43</c:v>
                </c:pt>
                <c:pt idx="2">
                  <c:v>109.14</c:v>
                </c:pt>
                <c:pt idx="3">
                  <c:v>112.51</c:v>
                </c:pt>
                <c:pt idx="4">
                  <c:v>105.79</c:v>
                </c:pt>
              </c:numCache>
            </c:numRef>
          </c:val>
          <c:extLst>
            <c:ext xmlns:c16="http://schemas.microsoft.com/office/drawing/2014/chart" uri="{C3380CC4-5D6E-409C-BE32-E72D297353CC}">
              <c16:uniqueId val="{00000000-E8A2-4D40-B7CC-51BDFFC3A921}"/>
            </c:ext>
          </c:extLst>
        </c:ser>
        <c:dLbls>
          <c:showLegendKey val="0"/>
          <c:showVal val="0"/>
          <c:showCatName val="0"/>
          <c:showSerName val="0"/>
          <c:showPercent val="0"/>
          <c:showBubbleSize val="0"/>
        </c:dLbls>
        <c:gapWidth val="150"/>
        <c:axId val="658003752"/>
        <c:axId val="6579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E8A2-4D40-B7CC-51BDFFC3A921}"/>
            </c:ext>
          </c:extLst>
        </c:ser>
        <c:dLbls>
          <c:showLegendKey val="0"/>
          <c:showVal val="0"/>
          <c:showCatName val="0"/>
          <c:showSerName val="0"/>
          <c:showPercent val="0"/>
          <c:showBubbleSize val="0"/>
        </c:dLbls>
        <c:marker val="1"/>
        <c:smooth val="0"/>
        <c:axId val="658003752"/>
        <c:axId val="657998656"/>
      </c:lineChart>
      <c:dateAx>
        <c:axId val="658003752"/>
        <c:scaling>
          <c:orientation val="minMax"/>
        </c:scaling>
        <c:delete val="1"/>
        <c:axPos val="b"/>
        <c:numFmt formatCode="&quot;H&quot;yy" sourceLinked="1"/>
        <c:majorTickMark val="none"/>
        <c:minorTickMark val="none"/>
        <c:tickLblPos val="none"/>
        <c:crossAx val="657998656"/>
        <c:crosses val="autoZero"/>
        <c:auto val="1"/>
        <c:lblOffset val="100"/>
        <c:baseTimeUnit val="years"/>
      </c:dateAx>
      <c:valAx>
        <c:axId val="65799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800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43.71</c:v>
                </c:pt>
                <c:pt idx="1">
                  <c:v>45.3</c:v>
                </c:pt>
                <c:pt idx="2">
                  <c:v>47.04</c:v>
                </c:pt>
                <c:pt idx="3">
                  <c:v>48.42</c:v>
                </c:pt>
                <c:pt idx="4">
                  <c:v>49.81</c:v>
                </c:pt>
              </c:numCache>
            </c:numRef>
          </c:val>
          <c:extLst>
            <c:ext xmlns:c16="http://schemas.microsoft.com/office/drawing/2014/chart" uri="{C3380CC4-5D6E-409C-BE32-E72D297353CC}">
              <c16:uniqueId val="{00000000-8EF7-4CB4-B08B-493F003F4024}"/>
            </c:ext>
          </c:extLst>
        </c:ser>
        <c:dLbls>
          <c:showLegendKey val="0"/>
          <c:showVal val="0"/>
          <c:showCatName val="0"/>
          <c:showSerName val="0"/>
          <c:showPercent val="0"/>
          <c:showBubbleSize val="0"/>
        </c:dLbls>
        <c:gapWidth val="150"/>
        <c:axId val="657996304"/>
        <c:axId val="65799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EF7-4CB4-B08B-493F003F4024}"/>
            </c:ext>
          </c:extLst>
        </c:ser>
        <c:dLbls>
          <c:showLegendKey val="0"/>
          <c:showVal val="0"/>
          <c:showCatName val="0"/>
          <c:showSerName val="0"/>
          <c:showPercent val="0"/>
          <c:showBubbleSize val="0"/>
        </c:dLbls>
        <c:marker val="1"/>
        <c:smooth val="0"/>
        <c:axId val="657996304"/>
        <c:axId val="657997872"/>
      </c:lineChart>
      <c:dateAx>
        <c:axId val="657996304"/>
        <c:scaling>
          <c:orientation val="minMax"/>
        </c:scaling>
        <c:delete val="1"/>
        <c:axPos val="b"/>
        <c:numFmt formatCode="&quot;H&quot;yy" sourceLinked="1"/>
        <c:majorTickMark val="none"/>
        <c:minorTickMark val="none"/>
        <c:tickLblPos val="none"/>
        <c:crossAx val="657997872"/>
        <c:crosses val="autoZero"/>
        <c:auto val="1"/>
        <c:lblOffset val="100"/>
        <c:baseTimeUnit val="years"/>
      </c:dateAx>
      <c:valAx>
        <c:axId val="65799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9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5.46</c:v>
                </c:pt>
                <c:pt idx="1">
                  <c:v>5.34</c:v>
                </c:pt>
                <c:pt idx="2">
                  <c:v>5.49</c:v>
                </c:pt>
                <c:pt idx="3">
                  <c:v>5.59</c:v>
                </c:pt>
                <c:pt idx="4">
                  <c:v>8.73</c:v>
                </c:pt>
              </c:numCache>
            </c:numRef>
          </c:val>
          <c:extLst>
            <c:ext xmlns:c16="http://schemas.microsoft.com/office/drawing/2014/chart" uri="{C3380CC4-5D6E-409C-BE32-E72D297353CC}">
              <c16:uniqueId val="{00000000-9ACB-412E-A6E8-4D2A81DE5037}"/>
            </c:ext>
          </c:extLst>
        </c:ser>
        <c:dLbls>
          <c:showLegendKey val="0"/>
          <c:showVal val="0"/>
          <c:showCatName val="0"/>
          <c:showSerName val="0"/>
          <c:showPercent val="0"/>
          <c:showBubbleSize val="0"/>
        </c:dLbls>
        <c:gapWidth val="150"/>
        <c:axId val="438242800"/>
        <c:axId val="4382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ACB-412E-A6E8-4D2A81DE5037}"/>
            </c:ext>
          </c:extLst>
        </c:ser>
        <c:dLbls>
          <c:showLegendKey val="0"/>
          <c:showVal val="0"/>
          <c:showCatName val="0"/>
          <c:showSerName val="0"/>
          <c:showPercent val="0"/>
          <c:showBubbleSize val="0"/>
        </c:dLbls>
        <c:marker val="1"/>
        <c:smooth val="0"/>
        <c:axId val="438242800"/>
        <c:axId val="438243584"/>
      </c:lineChart>
      <c:dateAx>
        <c:axId val="438242800"/>
        <c:scaling>
          <c:orientation val="minMax"/>
        </c:scaling>
        <c:delete val="1"/>
        <c:axPos val="b"/>
        <c:numFmt formatCode="&quot;H&quot;yy" sourceLinked="1"/>
        <c:majorTickMark val="none"/>
        <c:minorTickMark val="none"/>
        <c:tickLblPos val="none"/>
        <c:crossAx val="438243584"/>
        <c:crosses val="autoZero"/>
        <c:auto val="1"/>
        <c:lblOffset val="100"/>
        <c:baseTimeUnit val="years"/>
      </c:dateAx>
      <c:valAx>
        <c:axId val="438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4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B0-46A6-8430-3BB7EEBED349}"/>
            </c:ext>
          </c:extLst>
        </c:ser>
        <c:dLbls>
          <c:showLegendKey val="0"/>
          <c:showVal val="0"/>
          <c:showCatName val="0"/>
          <c:showSerName val="0"/>
          <c:showPercent val="0"/>
          <c:showBubbleSize val="0"/>
        </c:dLbls>
        <c:gapWidth val="150"/>
        <c:axId val="656935496"/>
        <c:axId val="39820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5B0-46A6-8430-3BB7EEBED349}"/>
            </c:ext>
          </c:extLst>
        </c:ser>
        <c:dLbls>
          <c:showLegendKey val="0"/>
          <c:showVal val="0"/>
          <c:showCatName val="0"/>
          <c:showSerName val="0"/>
          <c:showPercent val="0"/>
          <c:showBubbleSize val="0"/>
        </c:dLbls>
        <c:marker val="1"/>
        <c:smooth val="0"/>
        <c:axId val="656935496"/>
        <c:axId val="398209744"/>
      </c:lineChart>
      <c:dateAx>
        <c:axId val="656935496"/>
        <c:scaling>
          <c:orientation val="minMax"/>
        </c:scaling>
        <c:delete val="1"/>
        <c:axPos val="b"/>
        <c:numFmt formatCode="&quot;H&quot;yy" sourceLinked="1"/>
        <c:majorTickMark val="none"/>
        <c:minorTickMark val="none"/>
        <c:tickLblPos val="none"/>
        <c:crossAx val="398209744"/>
        <c:crosses val="autoZero"/>
        <c:auto val="1"/>
        <c:lblOffset val="100"/>
        <c:baseTimeUnit val="years"/>
      </c:dateAx>
      <c:valAx>
        <c:axId val="39820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93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889.32</c:v>
                </c:pt>
                <c:pt idx="1">
                  <c:v>1157.5</c:v>
                </c:pt>
                <c:pt idx="2">
                  <c:v>1332.84</c:v>
                </c:pt>
                <c:pt idx="3">
                  <c:v>841.08</c:v>
                </c:pt>
                <c:pt idx="4">
                  <c:v>1013.96</c:v>
                </c:pt>
              </c:numCache>
            </c:numRef>
          </c:val>
          <c:extLst>
            <c:ext xmlns:c16="http://schemas.microsoft.com/office/drawing/2014/chart" uri="{C3380CC4-5D6E-409C-BE32-E72D297353CC}">
              <c16:uniqueId val="{00000000-A848-473E-9091-DE3F7C8A35A8}"/>
            </c:ext>
          </c:extLst>
        </c:ser>
        <c:dLbls>
          <c:showLegendKey val="0"/>
          <c:showVal val="0"/>
          <c:showCatName val="0"/>
          <c:showSerName val="0"/>
          <c:showPercent val="0"/>
          <c:showBubbleSize val="0"/>
        </c:dLbls>
        <c:gapWidth val="150"/>
        <c:axId val="398207000"/>
        <c:axId val="39820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A848-473E-9091-DE3F7C8A35A8}"/>
            </c:ext>
          </c:extLst>
        </c:ser>
        <c:dLbls>
          <c:showLegendKey val="0"/>
          <c:showVal val="0"/>
          <c:showCatName val="0"/>
          <c:showSerName val="0"/>
          <c:showPercent val="0"/>
          <c:showBubbleSize val="0"/>
        </c:dLbls>
        <c:marker val="1"/>
        <c:smooth val="0"/>
        <c:axId val="398207000"/>
        <c:axId val="398206608"/>
      </c:lineChart>
      <c:dateAx>
        <c:axId val="398207000"/>
        <c:scaling>
          <c:orientation val="minMax"/>
        </c:scaling>
        <c:delete val="1"/>
        <c:axPos val="b"/>
        <c:numFmt formatCode="&quot;H&quot;yy" sourceLinked="1"/>
        <c:majorTickMark val="none"/>
        <c:minorTickMark val="none"/>
        <c:tickLblPos val="none"/>
        <c:crossAx val="398206608"/>
        <c:crosses val="autoZero"/>
        <c:auto val="1"/>
        <c:lblOffset val="100"/>
        <c:baseTimeUnit val="years"/>
      </c:dateAx>
      <c:valAx>
        <c:axId val="39820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20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63.35</c:v>
                </c:pt>
                <c:pt idx="1">
                  <c:v>60.62</c:v>
                </c:pt>
                <c:pt idx="2">
                  <c:v>58.91</c:v>
                </c:pt>
                <c:pt idx="3">
                  <c:v>56.37</c:v>
                </c:pt>
                <c:pt idx="4">
                  <c:v>55.29</c:v>
                </c:pt>
              </c:numCache>
            </c:numRef>
          </c:val>
          <c:extLst>
            <c:ext xmlns:c16="http://schemas.microsoft.com/office/drawing/2014/chart" uri="{C3380CC4-5D6E-409C-BE32-E72D297353CC}">
              <c16:uniqueId val="{00000000-D996-4FAD-B710-4A0EF3A7F7D6}"/>
            </c:ext>
          </c:extLst>
        </c:ser>
        <c:dLbls>
          <c:showLegendKey val="0"/>
          <c:showVal val="0"/>
          <c:showCatName val="0"/>
          <c:showSerName val="0"/>
          <c:showPercent val="0"/>
          <c:showBubbleSize val="0"/>
        </c:dLbls>
        <c:gapWidth val="150"/>
        <c:axId val="398211704"/>
        <c:axId val="3982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996-4FAD-B710-4A0EF3A7F7D6}"/>
            </c:ext>
          </c:extLst>
        </c:ser>
        <c:dLbls>
          <c:showLegendKey val="0"/>
          <c:showVal val="0"/>
          <c:showCatName val="0"/>
          <c:showSerName val="0"/>
          <c:showPercent val="0"/>
          <c:showBubbleSize val="0"/>
        </c:dLbls>
        <c:marker val="1"/>
        <c:smooth val="0"/>
        <c:axId val="398211704"/>
        <c:axId val="398205824"/>
      </c:lineChart>
      <c:dateAx>
        <c:axId val="398211704"/>
        <c:scaling>
          <c:orientation val="minMax"/>
        </c:scaling>
        <c:delete val="1"/>
        <c:axPos val="b"/>
        <c:numFmt formatCode="&quot;H&quot;yy" sourceLinked="1"/>
        <c:majorTickMark val="none"/>
        <c:minorTickMark val="none"/>
        <c:tickLblPos val="none"/>
        <c:crossAx val="398205824"/>
        <c:crosses val="autoZero"/>
        <c:auto val="1"/>
        <c:lblOffset val="100"/>
        <c:baseTimeUnit val="years"/>
      </c:dateAx>
      <c:valAx>
        <c:axId val="39820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82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110.17</c:v>
                </c:pt>
                <c:pt idx="1">
                  <c:v>114.88</c:v>
                </c:pt>
                <c:pt idx="2">
                  <c:v>107.35</c:v>
                </c:pt>
                <c:pt idx="3">
                  <c:v>110.15</c:v>
                </c:pt>
                <c:pt idx="4">
                  <c:v>95.38</c:v>
                </c:pt>
              </c:numCache>
            </c:numRef>
          </c:val>
          <c:extLst>
            <c:ext xmlns:c16="http://schemas.microsoft.com/office/drawing/2014/chart" uri="{C3380CC4-5D6E-409C-BE32-E72D297353CC}">
              <c16:uniqueId val="{00000000-86BA-4896-AC59-53DD075116AF}"/>
            </c:ext>
          </c:extLst>
        </c:ser>
        <c:dLbls>
          <c:showLegendKey val="0"/>
          <c:showVal val="0"/>
          <c:showCatName val="0"/>
          <c:showSerName val="0"/>
          <c:showPercent val="0"/>
          <c:showBubbleSize val="0"/>
        </c:dLbls>
        <c:gapWidth val="150"/>
        <c:axId val="398210920"/>
        <c:axId val="3982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6BA-4896-AC59-53DD075116AF}"/>
            </c:ext>
          </c:extLst>
        </c:ser>
        <c:dLbls>
          <c:showLegendKey val="0"/>
          <c:showVal val="0"/>
          <c:showCatName val="0"/>
          <c:showSerName val="0"/>
          <c:showPercent val="0"/>
          <c:showBubbleSize val="0"/>
        </c:dLbls>
        <c:marker val="1"/>
        <c:smooth val="0"/>
        <c:axId val="398210920"/>
        <c:axId val="398205432"/>
      </c:lineChart>
      <c:dateAx>
        <c:axId val="398210920"/>
        <c:scaling>
          <c:orientation val="minMax"/>
        </c:scaling>
        <c:delete val="1"/>
        <c:axPos val="b"/>
        <c:numFmt formatCode="&quot;H&quot;yy" sourceLinked="1"/>
        <c:majorTickMark val="none"/>
        <c:minorTickMark val="none"/>
        <c:tickLblPos val="none"/>
        <c:crossAx val="398205432"/>
        <c:crosses val="autoZero"/>
        <c:auto val="1"/>
        <c:lblOffset val="100"/>
        <c:baseTimeUnit val="years"/>
      </c:dateAx>
      <c:valAx>
        <c:axId val="3982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21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140.9</c:v>
                </c:pt>
                <c:pt idx="1">
                  <c:v>135.22</c:v>
                </c:pt>
                <c:pt idx="2">
                  <c:v>143.94999999999999</c:v>
                </c:pt>
                <c:pt idx="3">
                  <c:v>139.72999999999999</c:v>
                </c:pt>
                <c:pt idx="4">
                  <c:v>150.86000000000001</c:v>
                </c:pt>
              </c:numCache>
            </c:numRef>
          </c:val>
          <c:extLst>
            <c:ext xmlns:c16="http://schemas.microsoft.com/office/drawing/2014/chart" uri="{C3380CC4-5D6E-409C-BE32-E72D297353CC}">
              <c16:uniqueId val="{00000000-70F2-4BD6-9256-8C3EC5C7C8E0}"/>
            </c:ext>
          </c:extLst>
        </c:ser>
        <c:dLbls>
          <c:showLegendKey val="0"/>
          <c:showVal val="0"/>
          <c:showCatName val="0"/>
          <c:showSerName val="0"/>
          <c:showPercent val="0"/>
          <c:showBubbleSize val="0"/>
        </c:dLbls>
        <c:gapWidth val="150"/>
        <c:axId val="398206216"/>
        <c:axId val="3982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0F2-4BD6-9256-8C3EC5C7C8E0}"/>
            </c:ext>
          </c:extLst>
        </c:ser>
        <c:dLbls>
          <c:showLegendKey val="0"/>
          <c:showVal val="0"/>
          <c:showCatName val="0"/>
          <c:showSerName val="0"/>
          <c:showPercent val="0"/>
          <c:showBubbleSize val="0"/>
        </c:dLbls>
        <c:marker val="1"/>
        <c:smooth val="0"/>
        <c:axId val="398206216"/>
        <c:axId val="398208960"/>
      </c:lineChart>
      <c:dateAx>
        <c:axId val="398206216"/>
        <c:scaling>
          <c:orientation val="minMax"/>
        </c:scaling>
        <c:delete val="1"/>
        <c:axPos val="b"/>
        <c:numFmt formatCode="&quot;H&quot;yy" sourceLinked="1"/>
        <c:majorTickMark val="none"/>
        <c:minorTickMark val="none"/>
        <c:tickLblPos val="none"/>
        <c:crossAx val="398208960"/>
        <c:crosses val="autoZero"/>
        <c:auto val="1"/>
        <c:lblOffset val="100"/>
        <c:baseTimeUnit val="years"/>
      </c:dateAx>
      <c:valAx>
        <c:axId val="398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20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阿久比町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28597</v>
      </c>
      <c r="AM8" s="71"/>
      <c r="AN8" s="71"/>
      <c r="AO8" s="71"/>
      <c r="AP8" s="71"/>
      <c r="AQ8" s="71"/>
      <c r="AR8" s="71"/>
      <c r="AS8" s="71"/>
      <c r="AT8" s="67">
        <f>データ!$S$6</f>
        <v>23.8</v>
      </c>
      <c r="AU8" s="68"/>
      <c r="AV8" s="68"/>
      <c r="AW8" s="68"/>
      <c r="AX8" s="68"/>
      <c r="AY8" s="68"/>
      <c r="AZ8" s="68"/>
      <c r="BA8" s="68"/>
      <c r="BB8" s="70">
        <f>データ!$T$6</f>
        <v>1201.55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94.13</v>
      </c>
      <c r="J10" s="68"/>
      <c r="K10" s="68"/>
      <c r="L10" s="68"/>
      <c r="M10" s="68"/>
      <c r="N10" s="68"/>
      <c r="O10" s="69"/>
      <c r="P10" s="70">
        <f>データ!$P$6</f>
        <v>99.69</v>
      </c>
      <c r="Q10" s="70"/>
      <c r="R10" s="70"/>
      <c r="S10" s="70"/>
      <c r="T10" s="70"/>
      <c r="U10" s="70"/>
      <c r="V10" s="70"/>
      <c r="W10" s="71">
        <f>データ!$Q$6</f>
        <v>2805</v>
      </c>
      <c r="X10" s="71"/>
      <c r="Y10" s="71"/>
      <c r="Z10" s="71"/>
      <c r="AA10" s="71"/>
      <c r="AB10" s="71"/>
      <c r="AC10" s="71"/>
      <c r="AD10" s="2"/>
      <c r="AE10" s="2"/>
      <c r="AF10" s="2"/>
      <c r="AG10" s="2"/>
      <c r="AH10" s="4"/>
      <c r="AI10" s="4"/>
      <c r="AJ10" s="4"/>
      <c r="AK10" s="4"/>
      <c r="AL10" s="71">
        <f>データ!$U$6</f>
        <v>28505</v>
      </c>
      <c r="AM10" s="71"/>
      <c r="AN10" s="71"/>
      <c r="AO10" s="71"/>
      <c r="AP10" s="71"/>
      <c r="AQ10" s="71"/>
      <c r="AR10" s="71"/>
      <c r="AS10" s="71"/>
      <c r="AT10" s="67">
        <f>データ!$V$6</f>
        <v>23.8</v>
      </c>
      <c r="AU10" s="68"/>
      <c r="AV10" s="68"/>
      <c r="AW10" s="68"/>
      <c r="AX10" s="68"/>
      <c r="AY10" s="68"/>
      <c r="AZ10" s="68"/>
      <c r="BA10" s="68"/>
      <c r="BB10" s="70">
        <f>データ!$W$6</f>
        <v>1197.69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gUQZKCTJ9cTXNE/PHSWtuwsFve42zA8Og8IZg1wS1pOdBlY6aTPgEV9o0S1dPqTYUvhS+JR3gZ0Q1AWGIxrCg==" saltValue="Nr6htemG0i/8mMbfjXV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234419</v>
      </c>
      <c r="D6" s="34">
        <f t="shared" si="3"/>
        <v>46</v>
      </c>
      <c r="E6" s="34">
        <f t="shared" si="3"/>
        <v>1</v>
      </c>
      <c r="F6" s="34">
        <f t="shared" si="3"/>
        <v>0</v>
      </c>
      <c r="G6" s="34">
        <f t="shared" si="3"/>
        <v>1</v>
      </c>
      <c r="H6" s="34" t="str">
        <f t="shared" si="3"/>
        <v>愛知県　阿久比町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94.13</v>
      </c>
      <c r="P6" s="35">
        <f t="shared" si="3"/>
        <v>99.69</v>
      </c>
      <c r="Q6" s="35">
        <f t="shared" si="3"/>
        <v>2805</v>
      </c>
      <c r="R6" s="35">
        <f t="shared" si="3"/>
        <v>28597</v>
      </c>
      <c r="S6" s="35">
        <f t="shared" si="3"/>
        <v>23.8</v>
      </c>
      <c r="T6" s="35">
        <f t="shared" si="3"/>
        <v>1201.55</v>
      </c>
      <c r="U6" s="35">
        <f t="shared" si="3"/>
        <v>28505</v>
      </c>
      <c r="V6" s="35">
        <f t="shared" si="3"/>
        <v>23.8</v>
      </c>
      <c r="W6" s="35">
        <f t="shared" si="3"/>
        <v>1197.69</v>
      </c>
      <c r="X6" s="36">
        <f>IF(X7="",NA(),X7)</f>
        <v>113.04</v>
      </c>
      <c r="Y6" s="36">
        <f t="shared" ref="Y6:AG6" si="4">IF(Y7="",NA(),Y7)</f>
        <v>115.43</v>
      </c>
      <c r="Z6" s="36">
        <f t="shared" si="4"/>
        <v>109.14</v>
      </c>
      <c r="AA6" s="36">
        <f t="shared" si="4"/>
        <v>112.51</v>
      </c>
      <c r="AB6" s="36">
        <f t="shared" si="4"/>
        <v>105.79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889.32</v>
      </c>
      <c r="AU6" s="36">
        <f t="shared" ref="AU6:BC6" si="6">IF(AU7="",NA(),AU7)</f>
        <v>1157.5</v>
      </c>
      <c r="AV6" s="36">
        <f t="shared" si="6"/>
        <v>1332.84</v>
      </c>
      <c r="AW6" s="36">
        <f t="shared" si="6"/>
        <v>841.08</v>
      </c>
      <c r="AX6" s="36">
        <f t="shared" si="6"/>
        <v>1013.96</v>
      </c>
      <c r="AY6" s="36">
        <f t="shared" si="6"/>
        <v>384.34</v>
      </c>
      <c r="AZ6" s="36">
        <f t="shared" si="6"/>
        <v>359.47</v>
      </c>
      <c r="BA6" s="36">
        <f t="shared" si="6"/>
        <v>369.69</v>
      </c>
      <c r="BB6" s="36">
        <f t="shared" si="6"/>
        <v>379.08</v>
      </c>
      <c r="BC6" s="36">
        <f t="shared" si="6"/>
        <v>367.55</v>
      </c>
      <c r="BD6" s="35" t="str">
        <f>IF(BD7="","",IF(BD7="-","【-】","【"&amp;SUBSTITUTE(TEXT(BD7,"#,##0.00"),"-","△")&amp;"】"))</f>
        <v>【260.31】</v>
      </c>
      <c r="BE6" s="36">
        <f>IF(BE7="",NA(),BE7)</f>
        <v>63.35</v>
      </c>
      <c r="BF6" s="36">
        <f t="shared" ref="BF6:BN6" si="7">IF(BF7="",NA(),BF7)</f>
        <v>60.62</v>
      </c>
      <c r="BG6" s="36">
        <f t="shared" si="7"/>
        <v>58.91</v>
      </c>
      <c r="BH6" s="36">
        <f t="shared" si="7"/>
        <v>56.37</v>
      </c>
      <c r="BI6" s="36">
        <f t="shared" si="7"/>
        <v>55.29</v>
      </c>
      <c r="BJ6" s="36">
        <f t="shared" si="7"/>
        <v>380.58</v>
      </c>
      <c r="BK6" s="36">
        <f t="shared" si="7"/>
        <v>401.79</v>
      </c>
      <c r="BL6" s="36">
        <f t="shared" si="7"/>
        <v>402.99</v>
      </c>
      <c r="BM6" s="36">
        <f t="shared" si="7"/>
        <v>398.98</v>
      </c>
      <c r="BN6" s="36">
        <f t="shared" si="7"/>
        <v>418.68</v>
      </c>
      <c r="BO6" s="35" t="str">
        <f>IF(BO7="","",IF(BO7="-","【-】","【"&amp;SUBSTITUTE(TEXT(BO7,"#,##0.00"),"-","△")&amp;"】"))</f>
        <v>【275.67】</v>
      </c>
      <c r="BP6" s="36">
        <f>IF(BP7="",NA(),BP7)</f>
        <v>110.17</v>
      </c>
      <c r="BQ6" s="36">
        <f t="shared" ref="BQ6:BY6" si="8">IF(BQ7="",NA(),BQ7)</f>
        <v>114.88</v>
      </c>
      <c r="BR6" s="36">
        <f t="shared" si="8"/>
        <v>107.35</v>
      </c>
      <c r="BS6" s="36">
        <f t="shared" si="8"/>
        <v>110.15</v>
      </c>
      <c r="BT6" s="36">
        <f t="shared" si="8"/>
        <v>95.38</v>
      </c>
      <c r="BU6" s="36">
        <f t="shared" si="8"/>
        <v>102.38</v>
      </c>
      <c r="BV6" s="36">
        <f t="shared" si="8"/>
        <v>100.12</v>
      </c>
      <c r="BW6" s="36">
        <f t="shared" si="8"/>
        <v>98.66</v>
      </c>
      <c r="BX6" s="36">
        <f t="shared" si="8"/>
        <v>98.64</v>
      </c>
      <c r="BY6" s="36">
        <f t="shared" si="8"/>
        <v>94.78</v>
      </c>
      <c r="BZ6" s="35" t="str">
        <f>IF(BZ7="","",IF(BZ7="-","【-】","【"&amp;SUBSTITUTE(TEXT(BZ7,"#,##0.00"),"-","△")&amp;"】"))</f>
        <v>【100.05】</v>
      </c>
      <c r="CA6" s="36">
        <f>IF(CA7="",NA(),CA7)</f>
        <v>140.9</v>
      </c>
      <c r="CB6" s="36">
        <f t="shared" ref="CB6:CJ6" si="9">IF(CB7="",NA(),CB7)</f>
        <v>135.22</v>
      </c>
      <c r="CC6" s="36">
        <f t="shared" si="9"/>
        <v>143.94999999999999</v>
      </c>
      <c r="CD6" s="36">
        <f t="shared" si="9"/>
        <v>139.72999999999999</v>
      </c>
      <c r="CE6" s="36">
        <f t="shared" si="9"/>
        <v>150.86000000000001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62.46</v>
      </c>
      <c r="CM6" s="36">
        <f t="shared" ref="CM6:CU6" si="10">IF(CM7="",NA(),CM7)</f>
        <v>62.46</v>
      </c>
      <c r="CN6" s="36">
        <f t="shared" si="10"/>
        <v>60.42</v>
      </c>
      <c r="CO6" s="36">
        <f t="shared" si="10"/>
        <v>59.54</v>
      </c>
      <c r="CP6" s="36">
        <f t="shared" si="10"/>
        <v>61.22</v>
      </c>
      <c r="CQ6" s="36">
        <f t="shared" si="10"/>
        <v>54.92</v>
      </c>
      <c r="CR6" s="36">
        <f t="shared" si="10"/>
        <v>55.63</v>
      </c>
      <c r="CS6" s="36">
        <f t="shared" si="10"/>
        <v>55.03</v>
      </c>
      <c r="CT6" s="36">
        <f t="shared" si="10"/>
        <v>55.14</v>
      </c>
      <c r="CU6" s="36">
        <f t="shared" si="10"/>
        <v>55.89</v>
      </c>
      <c r="CV6" s="35" t="str">
        <f>IF(CV7="","",IF(CV7="-","【-】","【"&amp;SUBSTITUTE(TEXT(CV7,"#,##0.00"),"-","△")&amp;"】"))</f>
        <v>【60.69】</v>
      </c>
      <c r="CW6" s="36">
        <f>IF(CW7="",NA(),CW7)</f>
        <v>93.88</v>
      </c>
      <c r="CX6" s="36">
        <f t="shared" ref="CX6:DF6" si="11">IF(CX7="",NA(),CX7)</f>
        <v>94.53</v>
      </c>
      <c r="CY6" s="36">
        <f t="shared" si="11"/>
        <v>96.66</v>
      </c>
      <c r="CZ6" s="36">
        <f t="shared" si="11"/>
        <v>97.03</v>
      </c>
      <c r="DA6" s="36">
        <f t="shared" si="11"/>
        <v>97.16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43.71</v>
      </c>
      <c r="DI6" s="36">
        <f t="shared" ref="DI6:DQ6" si="12">IF(DI7="",NA(),DI7)</f>
        <v>45.3</v>
      </c>
      <c r="DJ6" s="36">
        <f t="shared" si="12"/>
        <v>47.04</v>
      </c>
      <c r="DK6" s="36">
        <f t="shared" si="12"/>
        <v>48.42</v>
      </c>
      <c r="DL6" s="36">
        <f t="shared" si="12"/>
        <v>49.81</v>
      </c>
      <c r="DM6" s="36">
        <f t="shared" si="12"/>
        <v>48.49</v>
      </c>
      <c r="DN6" s="36">
        <f t="shared" si="12"/>
        <v>48.05</v>
      </c>
      <c r="DO6" s="36">
        <f t="shared" si="12"/>
        <v>48.87</v>
      </c>
      <c r="DP6" s="36">
        <f t="shared" si="12"/>
        <v>49.92</v>
      </c>
      <c r="DQ6" s="36">
        <f t="shared" si="12"/>
        <v>50.63</v>
      </c>
      <c r="DR6" s="35" t="str">
        <f>IF(DR7="","",IF(DR7="-","【-】","【"&amp;SUBSTITUTE(TEXT(DR7,"#,##0.00"),"-","△")&amp;"】"))</f>
        <v>【50.19】</v>
      </c>
      <c r="DS6" s="36">
        <f>IF(DS7="",NA(),DS7)</f>
        <v>5.46</v>
      </c>
      <c r="DT6" s="36">
        <f t="shared" ref="DT6:EB6" si="13">IF(DT7="",NA(),DT7)</f>
        <v>5.34</v>
      </c>
      <c r="DU6" s="36">
        <f t="shared" si="13"/>
        <v>5.49</v>
      </c>
      <c r="DV6" s="36">
        <f t="shared" si="13"/>
        <v>5.59</v>
      </c>
      <c r="DW6" s="36">
        <f t="shared" si="13"/>
        <v>8.73</v>
      </c>
      <c r="DX6" s="36">
        <f t="shared" si="13"/>
        <v>12.79</v>
      </c>
      <c r="DY6" s="36">
        <f t="shared" si="13"/>
        <v>13.39</v>
      </c>
      <c r="DZ6" s="36">
        <f t="shared" si="13"/>
        <v>14.85</v>
      </c>
      <c r="EA6" s="36">
        <f t="shared" si="13"/>
        <v>16.88</v>
      </c>
      <c r="EB6" s="36">
        <f t="shared" si="13"/>
        <v>18.28</v>
      </c>
      <c r="EC6" s="35" t="str">
        <f>IF(EC7="","",IF(EC7="-","【-】","【"&amp;SUBSTITUTE(TEXT(EC7,"#,##0.00"),"-","△")&amp;"】"))</f>
        <v>【20.63】</v>
      </c>
      <c r="ED6" s="36">
        <f>IF(ED7="",NA(),ED7)</f>
        <v>0.74</v>
      </c>
      <c r="EE6" s="36">
        <f t="shared" ref="EE6:EM6" si="14">IF(EE7="",NA(),EE7)</f>
        <v>0.91</v>
      </c>
      <c r="EF6" s="36">
        <f t="shared" si="14"/>
        <v>0.47</v>
      </c>
      <c r="EG6" s="36">
        <f t="shared" si="14"/>
        <v>0.56000000000000005</v>
      </c>
      <c r="EH6" s="36">
        <f t="shared" si="14"/>
        <v>0.56000000000000005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234419</v>
      </c>
      <c r="D7" s="38">
        <v>46</v>
      </c>
      <c r="E7" s="38">
        <v>1</v>
      </c>
      <c r="F7" s="38">
        <v>0</v>
      </c>
      <c r="G7" s="38">
        <v>1</v>
      </c>
      <c r="H7" s="38" t="s">
        <v>93</v>
      </c>
      <c r="I7" s="38" t="s">
        <v>94</v>
      </c>
      <c r="J7" s="38" t="s">
        <v>95</v>
      </c>
      <c r="K7" s="38" t="s">
        <v>96</v>
      </c>
      <c r="L7" s="38" t="s">
        <v>97</v>
      </c>
      <c r="M7" s="38" t="s">
        <v>98</v>
      </c>
      <c r="N7" s="39" t="s">
        <v>99</v>
      </c>
      <c r="O7" s="39">
        <v>94.13</v>
      </c>
      <c r="P7" s="39">
        <v>99.69</v>
      </c>
      <c r="Q7" s="39">
        <v>2805</v>
      </c>
      <c r="R7" s="39">
        <v>28597</v>
      </c>
      <c r="S7" s="39">
        <v>23.8</v>
      </c>
      <c r="T7" s="39">
        <v>1201.55</v>
      </c>
      <c r="U7" s="39">
        <v>28505</v>
      </c>
      <c r="V7" s="39">
        <v>23.8</v>
      </c>
      <c r="W7" s="39">
        <v>1197.69</v>
      </c>
      <c r="X7" s="39">
        <v>113.04</v>
      </c>
      <c r="Y7" s="39">
        <v>115.43</v>
      </c>
      <c r="Z7" s="39">
        <v>109.14</v>
      </c>
      <c r="AA7" s="39">
        <v>112.51</v>
      </c>
      <c r="AB7" s="39">
        <v>105.79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889.32</v>
      </c>
      <c r="AU7" s="39">
        <v>1157.5</v>
      </c>
      <c r="AV7" s="39">
        <v>1332.84</v>
      </c>
      <c r="AW7" s="39">
        <v>841.08</v>
      </c>
      <c r="AX7" s="39">
        <v>1013.96</v>
      </c>
      <c r="AY7" s="39">
        <v>384.34</v>
      </c>
      <c r="AZ7" s="39">
        <v>359.47</v>
      </c>
      <c r="BA7" s="39">
        <v>369.69</v>
      </c>
      <c r="BB7" s="39">
        <v>379.08</v>
      </c>
      <c r="BC7" s="39">
        <v>367.55</v>
      </c>
      <c r="BD7" s="39">
        <v>260.31</v>
      </c>
      <c r="BE7" s="39">
        <v>63.35</v>
      </c>
      <c r="BF7" s="39">
        <v>60.62</v>
      </c>
      <c r="BG7" s="39">
        <v>58.91</v>
      </c>
      <c r="BH7" s="39">
        <v>56.37</v>
      </c>
      <c r="BI7" s="39">
        <v>55.29</v>
      </c>
      <c r="BJ7" s="39">
        <v>380.58</v>
      </c>
      <c r="BK7" s="39">
        <v>401.79</v>
      </c>
      <c r="BL7" s="39">
        <v>402.99</v>
      </c>
      <c r="BM7" s="39">
        <v>398.98</v>
      </c>
      <c r="BN7" s="39">
        <v>418.68</v>
      </c>
      <c r="BO7" s="39">
        <v>275.67</v>
      </c>
      <c r="BP7" s="39">
        <v>110.17</v>
      </c>
      <c r="BQ7" s="39">
        <v>114.88</v>
      </c>
      <c r="BR7" s="39">
        <v>107.35</v>
      </c>
      <c r="BS7" s="39">
        <v>110.15</v>
      </c>
      <c r="BT7" s="39">
        <v>95.38</v>
      </c>
      <c r="BU7" s="39">
        <v>102.38</v>
      </c>
      <c r="BV7" s="39">
        <v>100.12</v>
      </c>
      <c r="BW7" s="39">
        <v>98.66</v>
      </c>
      <c r="BX7" s="39">
        <v>98.64</v>
      </c>
      <c r="BY7" s="39">
        <v>94.78</v>
      </c>
      <c r="BZ7" s="39">
        <v>100.05</v>
      </c>
      <c r="CA7" s="39">
        <v>140.9</v>
      </c>
      <c r="CB7" s="39">
        <v>135.22</v>
      </c>
      <c r="CC7" s="39">
        <v>143.94999999999999</v>
      </c>
      <c r="CD7" s="39">
        <v>139.72999999999999</v>
      </c>
      <c r="CE7" s="39">
        <v>150.86000000000001</v>
      </c>
      <c r="CF7" s="39">
        <v>168.67</v>
      </c>
      <c r="CG7" s="39">
        <v>174.97</v>
      </c>
      <c r="CH7" s="39">
        <v>178.59</v>
      </c>
      <c r="CI7" s="39">
        <v>178.92</v>
      </c>
      <c r="CJ7" s="39">
        <v>181.3</v>
      </c>
      <c r="CK7" s="39">
        <v>166.4</v>
      </c>
      <c r="CL7" s="39">
        <v>62.46</v>
      </c>
      <c r="CM7" s="39">
        <v>62.46</v>
      </c>
      <c r="CN7" s="39">
        <v>60.42</v>
      </c>
      <c r="CO7" s="39">
        <v>59.54</v>
      </c>
      <c r="CP7" s="39">
        <v>61.22</v>
      </c>
      <c r="CQ7" s="39">
        <v>54.92</v>
      </c>
      <c r="CR7" s="39">
        <v>55.63</v>
      </c>
      <c r="CS7" s="39">
        <v>55.03</v>
      </c>
      <c r="CT7" s="39">
        <v>55.14</v>
      </c>
      <c r="CU7" s="39">
        <v>55.89</v>
      </c>
      <c r="CV7" s="39">
        <v>60.69</v>
      </c>
      <c r="CW7" s="39">
        <v>93.88</v>
      </c>
      <c r="CX7" s="39">
        <v>94.53</v>
      </c>
      <c r="CY7" s="39">
        <v>96.66</v>
      </c>
      <c r="CZ7" s="39">
        <v>97.03</v>
      </c>
      <c r="DA7" s="39">
        <v>97.16</v>
      </c>
      <c r="DB7" s="39">
        <v>82.66</v>
      </c>
      <c r="DC7" s="39">
        <v>82.04</v>
      </c>
      <c r="DD7" s="39">
        <v>81.900000000000006</v>
      </c>
      <c r="DE7" s="39">
        <v>81.39</v>
      </c>
      <c r="DF7" s="39">
        <v>81.27</v>
      </c>
      <c r="DG7" s="39">
        <v>89.82</v>
      </c>
      <c r="DH7" s="39">
        <v>43.71</v>
      </c>
      <c r="DI7" s="39">
        <v>45.3</v>
      </c>
      <c r="DJ7" s="39">
        <v>47.04</v>
      </c>
      <c r="DK7" s="39">
        <v>48.42</v>
      </c>
      <c r="DL7" s="39">
        <v>49.81</v>
      </c>
      <c r="DM7" s="39">
        <v>48.49</v>
      </c>
      <c r="DN7" s="39">
        <v>48.05</v>
      </c>
      <c r="DO7" s="39">
        <v>48.87</v>
      </c>
      <c r="DP7" s="39">
        <v>49.92</v>
      </c>
      <c r="DQ7" s="39">
        <v>50.63</v>
      </c>
      <c r="DR7" s="39">
        <v>50.19</v>
      </c>
      <c r="DS7" s="39">
        <v>5.46</v>
      </c>
      <c r="DT7" s="39">
        <v>5.34</v>
      </c>
      <c r="DU7" s="39">
        <v>5.49</v>
      </c>
      <c r="DV7" s="39">
        <v>5.59</v>
      </c>
      <c r="DW7" s="39">
        <v>8.73</v>
      </c>
      <c r="DX7" s="39">
        <v>12.79</v>
      </c>
      <c r="DY7" s="39">
        <v>13.39</v>
      </c>
      <c r="DZ7" s="39">
        <v>14.85</v>
      </c>
      <c r="EA7" s="39">
        <v>16.88</v>
      </c>
      <c r="EB7" s="39">
        <v>18.28</v>
      </c>
      <c r="EC7" s="39">
        <v>20.63</v>
      </c>
      <c r="ED7" s="39">
        <v>0.74</v>
      </c>
      <c r="EE7" s="39">
        <v>0.91</v>
      </c>
      <c r="EF7" s="39">
        <v>0.47</v>
      </c>
      <c r="EG7" s="39">
        <v>0.56000000000000005</v>
      </c>
      <c r="EH7" s="39">
        <v>0.56000000000000005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2022-01-21T10:00:41Z</cp:lastPrinted>
  <dcterms:created xsi:type="dcterms:W3CDTF">2021-12-03T06:51:50Z</dcterms:created>
  <dcterms:modified xsi:type="dcterms:W3CDTF">2022-01-28T02:01:16Z</dcterms:modified>
  <cp:category/>
</cp:coreProperties>
</file>