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E52CD75F-9F14-4E45-A692-1B72E8242933}" xr6:coauthVersionLast="47" xr6:coauthVersionMax="47" xr10:uidLastSave="{00000000-0000-0000-0000-000000000000}"/>
  <workbookProtection workbookAlgorithmName="SHA-512" workbookHashValue="6V3mhTS27E9vDY5NHzb/3AII7mqb1pxOZkK+yv01hTK37XuR2euOfS3B+4Lrjyo9k4w8+Wii2R/VOt7hZAG2BA==" workbookSaltValue="CDpTYKalJzg0jpV6+yQPWg==" workbookSpinCount="100000" lockStructure="1"/>
  <bookViews>
    <workbookView xWindow="4140" yWindow="555" windowWidth="25380" windowHeight="15450" tabRatio="724" xr2:uid="{00000000-000D-0000-FFFF-FFFF00000000}"/>
  </bookViews>
  <sheets>
    <sheet name="調査票" sheetId="15" r:id="rId1"/>
    <sheet name="チェックシート" sheetId="38" r:id="rId2"/>
  </sheets>
  <definedNames>
    <definedName name="_xlnm.Print_Area" localSheetId="1">チェックシート!$A$1:$O$42</definedName>
    <definedName name="_xlnm.Print_Area" localSheetId="0">調査票!$A$1:$O$42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8" l="1"/>
  <c r="P4" i="38"/>
  <c r="N4" i="38"/>
  <c r="K41" i="38" l="1"/>
  <c r="K40" i="38"/>
  <c r="K39" i="38"/>
  <c r="K38" i="38"/>
  <c r="K37" i="38"/>
  <c r="K36" i="38"/>
  <c r="K35" i="38"/>
  <c r="K34" i="38"/>
  <c r="K33" i="38"/>
  <c r="K32" i="38"/>
  <c r="K31" i="38"/>
  <c r="K30" i="38"/>
  <c r="L30" i="38"/>
  <c r="N41" i="38" l="1"/>
  <c r="M41" i="38"/>
  <c r="L41" i="38"/>
  <c r="N40" i="38"/>
  <c r="M40" i="38"/>
  <c r="L40" i="38"/>
  <c r="N39" i="38"/>
  <c r="M39" i="38"/>
  <c r="L39" i="38"/>
  <c r="N38" i="38"/>
  <c r="M38" i="38"/>
  <c r="L38" i="38"/>
  <c r="N37" i="38"/>
  <c r="M37" i="38"/>
  <c r="L37" i="38"/>
  <c r="N36" i="38"/>
  <c r="M36" i="38"/>
  <c r="L36" i="38"/>
  <c r="N35" i="38"/>
  <c r="M35" i="38"/>
  <c r="L35" i="38"/>
  <c r="N34" i="38"/>
  <c r="M34" i="38"/>
  <c r="L34" i="38"/>
  <c r="N33" i="38"/>
  <c r="M33" i="38"/>
  <c r="L33" i="38"/>
  <c r="N32" i="38"/>
  <c r="M32" i="38"/>
  <c r="L32" i="38"/>
  <c r="N31" i="38"/>
  <c r="M31" i="38"/>
  <c r="L31" i="38"/>
  <c r="N30" i="38"/>
  <c r="M30" i="38"/>
  <c r="H24" i="38" l="1"/>
  <c r="H23" i="38"/>
  <c r="H22" i="38"/>
  <c r="H21" i="38"/>
  <c r="H20" i="38"/>
  <c r="H19" i="38"/>
  <c r="H18" i="38"/>
  <c r="H17" i="38"/>
  <c r="H16" i="38"/>
  <c r="H15" i="38"/>
  <c r="H14" i="38"/>
  <c r="H13" i="38"/>
  <c r="G24" i="38"/>
  <c r="G23" i="38"/>
  <c r="G22" i="38"/>
  <c r="G21" i="38"/>
  <c r="G20" i="38"/>
  <c r="G19" i="38"/>
  <c r="G18" i="38"/>
  <c r="G17" i="38"/>
  <c r="G16" i="38"/>
  <c r="G15" i="38"/>
  <c r="G14" i="38"/>
  <c r="G13" i="38"/>
  <c r="F24" i="38"/>
  <c r="F23" i="38"/>
  <c r="F22" i="38"/>
  <c r="F21" i="38"/>
  <c r="F20" i="38"/>
  <c r="F19" i="38"/>
  <c r="F18" i="38"/>
  <c r="F17" i="38"/>
  <c r="F16" i="38"/>
  <c r="F15" i="38"/>
  <c r="F14" i="38"/>
  <c r="F13" i="38"/>
  <c r="E13" i="38" l="1"/>
  <c r="E14" i="38"/>
  <c r="E24" i="38"/>
  <c r="E23" i="38"/>
  <c r="E22" i="38"/>
  <c r="E21" i="38"/>
  <c r="E20" i="38"/>
  <c r="E19" i="38"/>
  <c r="E18" i="38"/>
  <c r="E17" i="38"/>
  <c r="E16" i="38"/>
  <c r="E15" i="38"/>
  <c r="H6" i="38" l="1"/>
  <c r="G6" i="38"/>
  <c r="F6" i="38"/>
  <c r="E6" i="38"/>
  <c r="H1" i="38"/>
  <c r="J41" i="38" l="1"/>
  <c r="J40" i="38"/>
  <c r="J39" i="38"/>
  <c r="J38" i="38"/>
  <c r="J37" i="38"/>
  <c r="J36" i="38"/>
  <c r="J35" i="38"/>
  <c r="J34" i="38"/>
  <c r="J33" i="38"/>
  <c r="J32" i="38"/>
  <c r="J31" i="38"/>
  <c r="J30" i="38"/>
  <c r="I41" i="38"/>
  <c r="I40" i="38"/>
  <c r="I39" i="38"/>
  <c r="I38" i="38"/>
  <c r="I37" i="38"/>
  <c r="I36" i="38"/>
  <c r="I35" i="38"/>
  <c r="I34" i="38"/>
  <c r="I33" i="38"/>
  <c r="I32" i="38"/>
  <c r="I31" i="38"/>
  <c r="I30" i="38"/>
  <c r="H41" i="38"/>
  <c r="H40" i="38"/>
  <c r="H39" i="38"/>
  <c r="H38" i="38"/>
  <c r="H37" i="38"/>
  <c r="H36" i="38"/>
  <c r="H35" i="38"/>
  <c r="H34" i="38"/>
  <c r="H33" i="38"/>
  <c r="H32" i="38"/>
  <c r="H31" i="38"/>
  <c r="H30" i="38"/>
  <c r="G41" i="38"/>
  <c r="G40" i="38"/>
  <c r="G39" i="38"/>
  <c r="G38" i="38"/>
  <c r="G37" i="38"/>
  <c r="G36" i="38"/>
  <c r="G35" i="38"/>
  <c r="G34" i="38"/>
  <c r="G33" i="38"/>
  <c r="G32" i="38"/>
  <c r="G31" i="38"/>
  <c r="G30" i="38"/>
  <c r="F41" i="38"/>
  <c r="F40" i="38"/>
  <c r="F39" i="38"/>
  <c r="F38" i="38"/>
  <c r="F37" i="38"/>
  <c r="F36" i="38"/>
  <c r="F35" i="38"/>
  <c r="F34" i="38"/>
  <c r="F33" i="38"/>
  <c r="F32" i="38"/>
  <c r="F31" i="38"/>
  <c r="F30" i="38"/>
  <c r="E41" i="38"/>
  <c r="E40" i="38"/>
  <c r="E39" i="38"/>
  <c r="E38" i="38"/>
  <c r="E37" i="38"/>
  <c r="E36" i="38"/>
  <c r="E35" i="38"/>
  <c r="E34" i="38"/>
  <c r="E33" i="38"/>
  <c r="J9" i="15" s="1"/>
  <c r="E32" i="38"/>
  <c r="E31" i="38"/>
  <c r="E30" i="38"/>
  <c r="K25" i="38"/>
  <c r="K24" i="38"/>
  <c r="K23" i="38"/>
  <c r="K22" i="38"/>
  <c r="K21" i="38"/>
  <c r="M19" i="38"/>
  <c r="L6" i="38"/>
  <c r="L5" i="38"/>
  <c r="D24" i="38"/>
  <c r="D22" i="38"/>
  <c r="D21" i="38"/>
  <c r="D19" i="38"/>
  <c r="D17" i="38"/>
  <c r="D16" i="38"/>
  <c r="D20" i="38"/>
  <c r="D18" i="38"/>
  <c r="D15" i="38"/>
  <c r="D14" i="38"/>
  <c r="D13" i="38"/>
  <c r="N5" i="38"/>
  <c r="M5" i="38"/>
  <c r="N7" i="38"/>
  <c r="M7" i="38"/>
  <c r="L7" i="38"/>
  <c r="N6" i="38"/>
  <c r="M6" i="38"/>
</calcChain>
</file>

<file path=xl/sharedStrings.xml><?xml version="1.0" encoding="utf-8"?>
<sst xmlns="http://schemas.openxmlformats.org/spreadsheetml/2006/main" count="198" uniqueCount="80">
  <si>
    <t>05</t>
  </si>
  <si>
    <t>06</t>
  </si>
  <si>
    <t>07</t>
  </si>
  <si>
    <t>08</t>
  </si>
  <si>
    <t>09</t>
  </si>
  <si>
    <t>10</t>
  </si>
  <si>
    <t>11</t>
  </si>
  <si>
    <t>12</t>
  </si>
  <si>
    <t>02</t>
  </si>
  <si>
    <t>03</t>
  </si>
  <si>
    <t>04</t>
  </si>
  <si>
    <t>01</t>
  </si>
  <si>
    <t>特定排出水の汚濁負荷量等調査票</t>
    <rPh sb="0" eb="2">
      <t>トクテイ</t>
    </rPh>
    <rPh sb="2" eb="4">
      <t>ハイシュツ</t>
    </rPh>
    <rPh sb="4" eb="5">
      <t>スイ</t>
    </rPh>
    <rPh sb="6" eb="8">
      <t>オダク</t>
    </rPh>
    <rPh sb="8" eb="10">
      <t>フカ</t>
    </rPh>
    <rPh sb="10" eb="11">
      <t>リョウ</t>
    </rPh>
    <rPh sb="11" eb="12">
      <t>トウ</t>
    </rPh>
    <rPh sb="12" eb="14">
      <t>チョウサ</t>
    </rPh>
    <rPh sb="14" eb="15">
      <t>ヒョウ</t>
    </rPh>
    <phoneticPr fontId="3"/>
  </si>
  <si>
    <t>◆年度情報</t>
    <rPh sb="1" eb="3">
      <t>ネンド</t>
    </rPh>
    <rPh sb="3" eb="5">
      <t>ジョウホウ</t>
    </rPh>
    <phoneticPr fontId="3"/>
  </si>
  <si>
    <t>◆基本情報</t>
    <rPh sb="1" eb="3">
      <t>キホン</t>
    </rPh>
    <rPh sb="3" eb="5">
      <t>ジョウホウ</t>
    </rPh>
    <phoneticPr fontId="3"/>
  </si>
  <si>
    <t>年　度</t>
    <rPh sb="0" eb="1">
      <t>トシ</t>
    </rPh>
    <rPh sb="2" eb="3">
      <t>ド</t>
    </rPh>
    <phoneticPr fontId="3"/>
  </si>
  <si>
    <t>畜舎情報(家畜情報)</t>
    <phoneticPr fontId="3"/>
  </si>
  <si>
    <t>総量規制事業場番号</t>
    <rPh sb="0" eb="2">
      <t>ソウリョウ</t>
    </rPh>
    <rPh sb="2" eb="4">
      <t>キセイ</t>
    </rPh>
    <rPh sb="4" eb="7">
      <t>ジ</t>
    </rPh>
    <rPh sb="7" eb="9">
      <t>バンゴウ</t>
    </rPh>
    <phoneticPr fontId="3"/>
  </si>
  <si>
    <t>事業場番号</t>
    <rPh sb="0" eb="3">
      <t>ジ</t>
    </rPh>
    <rPh sb="3" eb="5">
      <t>バンゴウ</t>
    </rPh>
    <phoneticPr fontId="3"/>
  </si>
  <si>
    <t>牛（頭）</t>
    <rPh sb="2" eb="3">
      <t>トウ</t>
    </rPh>
    <phoneticPr fontId="3"/>
  </si>
  <si>
    <t>豚（頭）</t>
    <rPh sb="2" eb="3">
      <t>トウ</t>
    </rPh>
    <phoneticPr fontId="3"/>
  </si>
  <si>
    <t>馬（頭）</t>
    <rPh sb="2" eb="3">
      <t>トウ</t>
    </rPh>
    <phoneticPr fontId="3"/>
  </si>
  <si>
    <t>事業場名称</t>
    <rPh sb="0" eb="3">
      <t>ジ</t>
    </rPh>
    <rPh sb="3" eb="5">
      <t>メイショウ</t>
    </rPh>
    <phoneticPr fontId="3"/>
  </si>
  <si>
    <t>和暦</t>
    <rPh sb="0" eb="2">
      <t>ワレキ</t>
    </rPh>
    <phoneticPr fontId="3"/>
  </si>
  <si>
    <t>事業場所在地</t>
    <rPh sb="0" eb="3">
      <t>ジ</t>
    </rPh>
    <rPh sb="3" eb="6">
      <t>ショザイチ</t>
    </rPh>
    <phoneticPr fontId="3"/>
  </si>
  <si>
    <t>西暦</t>
    <rPh sb="0" eb="2">
      <t>セイレキ</t>
    </rPh>
    <phoneticPr fontId="3"/>
  </si>
  <si>
    <t>◆回答欄１</t>
    <rPh sb="1" eb="4">
      <t>カイトウラン</t>
    </rPh>
    <phoneticPr fontId="3"/>
  </si>
  <si>
    <t>測定年月</t>
    <phoneticPr fontId="3"/>
  </si>
  <si>
    <t>稼動日数</t>
    <phoneticPr fontId="3"/>
  </si>
  <si>
    <t>月　平　均　値</t>
    <phoneticPr fontId="3"/>
  </si>
  <si>
    <t>※注意事項</t>
    <rPh sb="1" eb="3">
      <t>チュウイ</t>
    </rPh>
    <rPh sb="3" eb="5">
      <t>ジコウ</t>
    </rPh>
    <phoneticPr fontId="3"/>
  </si>
  <si>
    <t>実測水量</t>
    <rPh sb="0" eb="2">
      <t>ジッソク</t>
    </rPh>
    <rPh sb="2" eb="4">
      <t>スイリョウ</t>
    </rPh>
    <phoneticPr fontId="3"/>
  </si>
  <si>
    <t>COD実測負荷量</t>
    <rPh sb="3" eb="5">
      <t>ジッソク</t>
    </rPh>
    <rPh sb="5" eb="7">
      <t>フカ</t>
    </rPh>
    <rPh sb="7" eb="8">
      <t>リョウ</t>
    </rPh>
    <phoneticPr fontId="3"/>
  </si>
  <si>
    <t>窒素実測負荷量</t>
    <rPh sb="0" eb="2">
      <t>チッソ</t>
    </rPh>
    <rPh sb="2" eb="4">
      <t>ジッソク</t>
    </rPh>
    <rPh sb="4" eb="6">
      <t>フカ</t>
    </rPh>
    <rPh sb="6" eb="7">
      <t>リョウ</t>
    </rPh>
    <phoneticPr fontId="3"/>
  </si>
  <si>
    <t>りん実測負荷量</t>
    <rPh sb="2" eb="4">
      <t>ジッソク</t>
    </rPh>
    <rPh sb="4" eb="6">
      <t>フカ</t>
    </rPh>
    <rPh sb="6" eb="7">
      <t>リョウ</t>
    </rPh>
    <phoneticPr fontId="3"/>
  </si>
  <si>
    <t>年</t>
    <rPh sb="0" eb="1">
      <t>ネン</t>
    </rPh>
    <phoneticPr fontId="3"/>
  </si>
  <si>
    <t>月</t>
    <rPh sb="0" eb="1">
      <t>ツキ</t>
    </rPh>
    <phoneticPr fontId="3"/>
  </si>
  <si>
    <t>(kg/日)</t>
    <rPh sb="4" eb="5">
      <t>ヒ</t>
    </rPh>
    <phoneticPr fontId="3"/>
  </si>
  <si>
    <t xml:space="preserve">◆記入担当者
</t>
    <rPh sb="1" eb="3">
      <t>キニュウ</t>
    </rPh>
    <rPh sb="3" eb="6">
      <t>タントウシャ</t>
    </rPh>
    <phoneticPr fontId="3"/>
  </si>
  <si>
    <t>01</t>
    <phoneticPr fontId="3"/>
  </si>
  <si>
    <t>◆回答欄２</t>
    <rPh sb="1" eb="4">
      <t>カイトウラン</t>
    </rPh>
    <phoneticPr fontId="3"/>
  </si>
  <si>
    <t>測定年月</t>
    <rPh sb="0" eb="2">
      <t>ソクテイ</t>
    </rPh>
    <rPh sb="2" eb="4">
      <t>ネンゲツ</t>
    </rPh>
    <phoneticPr fontId="3"/>
  </si>
  <si>
    <t>COD負荷量最大日の測定結果</t>
    <rPh sb="3" eb="5">
      <t>フカ</t>
    </rPh>
    <phoneticPr fontId="3"/>
  </si>
  <si>
    <t>窒素負荷量最大日の測定結果</t>
    <rPh sb="0" eb="2">
      <t>チッソ</t>
    </rPh>
    <phoneticPr fontId="3"/>
  </si>
  <si>
    <t>りん負荷量最大日の測定結果</t>
    <rPh sb="2" eb="4">
      <t>フカ</t>
    </rPh>
    <phoneticPr fontId="3"/>
  </si>
  <si>
    <t>実測水量最大日の測定結果</t>
    <rPh sb="0" eb="2">
      <t>ジッソク</t>
    </rPh>
    <rPh sb="6" eb="7">
      <t>ヒ</t>
    </rPh>
    <phoneticPr fontId="3"/>
  </si>
  <si>
    <t>実測負荷量（COD）</t>
    <rPh sb="0" eb="2">
      <t>ジッソク</t>
    </rPh>
    <rPh sb="2" eb="4">
      <t>フカ</t>
    </rPh>
    <rPh sb="4" eb="5">
      <t>リョウ</t>
    </rPh>
    <phoneticPr fontId="3"/>
  </si>
  <si>
    <t>実測負荷量（窒素）</t>
    <rPh sb="0" eb="2">
      <t>ジッソク</t>
    </rPh>
    <rPh sb="2" eb="4">
      <t>フカ</t>
    </rPh>
    <rPh sb="4" eb="5">
      <t>リョウ</t>
    </rPh>
    <rPh sb="6" eb="8">
      <t>チッソ</t>
    </rPh>
    <phoneticPr fontId="3"/>
  </si>
  <si>
    <t>実測負荷量（りん）</t>
    <rPh sb="0" eb="2">
      <t>ジッソク</t>
    </rPh>
    <rPh sb="2" eb="4">
      <t>フカ</t>
    </rPh>
    <rPh sb="4" eb="5">
      <t>リョウ</t>
    </rPh>
    <phoneticPr fontId="3"/>
  </si>
  <si>
    <t>☆☆ ご協力ありがとうございました ☆☆</t>
    <rPh sb="4" eb="6">
      <t>キョウリョク</t>
    </rPh>
    <phoneticPr fontId="3"/>
  </si>
  <si>
    <t>04</t>
    <phoneticPr fontId="3"/>
  </si>
  <si>
    <t>所属部署</t>
    <phoneticPr fontId="3"/>
  </si>
  <si>
    <t>氏　　　名</t>
    <phoneticPr fontId="3"/>
  </si>
  <si>
    <t>電話番号</t>
    <phoneticPr fontId="3"/>
  </si>
  <si>
    <t>E-mail</t>
    <phoneticPr fontId="3"/>
  </si>
  <si>
    <t>FAX番号</t>
    <rPh sb="3" eb="5">
      <t>バンゴウ</t>
    </rPh>
    <phoneticPr fontId="3"/>
  </si>
  <si>
    <t>※回答欄２：月に１回の測定の場合は入力不要です</t>
    <rPh sb="1" eb="3">
      <t>カイトウ</t>
    </rPh>
    <rPh sb="3" eb="4">
      <t>ラン</t>
    </rPh>
    <rPh sb="17" eb="19">
      <t>ニュウリョク</t>
    </rPh>
    <rPh sb="19" eb="21">
      <t>フヨウ</t>
    </rPh>
    <phoneticPr fontId="3"/>
  </si>
  <si>
    <t>※負荷量の測定回数</t>
    <rPh sb="1" eb="3">
      <t>フカ</t>
    </rPh>
    <rPh sb="3" eb="4">
      <t>リョウ</t>
    </rPh>
    <rPh sb="5" eb="7">
      <t>ソクテイ</t>
    </rPh>
    <rPh sb="7" eb="9">
      <t>カイスウ</t>
    </rPh>
    <phoneticPr fontId="3"/>
  </si>
  <si>
    <t>（１ヶ月あたり）</t>
    <rPh sb="3" eb="4">
      <t>ゲツ</t>
    </rPh>
    <phoneticPr fontId="3"/>
  </si>
  <si>
    <t>※月に１回の測定の場合は、以下の入力は不要です　　　</t>
    <phoneticPr fontId="3"/>
  </si>
  <si>
    <t>※毎日の場合は“31”を入力</t>
    <rPh sb="1" eb="3">
      <t>マイニチ</t>
    </rPh>
    <rPh sb="4" eb="6">
      <t>バアイ</t>
    </rPh>
    <rPh sb="12" eb="14">
      <t>ニュウリョク</t>
    </rPh>
    <phoneticPr fontId="3"/>
  </si>
  <si>
    <t>※該当しない場合は“0”を入力して下さい</t>
    <rPh sb="1" eb="3">
      <t>ガイトウ</t>
    </rPh>
    <rPh sb="6" eb="8">
      <t>バアイ</t>
    </rPh>
    <rPh sb="13" eb="15">
      <t>ニュウリョク</t>
    </rPh>
    <phoneticPr fontId="3"/>
  </si>
  <si>
    <t>※注意事項４の場合や欠測の場合は備考欄へその旨を入力して下さい</t>
    <rPh sb="10" eb="11">
      <t>ケツ</t>
    </rPh>
    <rPh sb="11" eb="12">
      <t>ソク</t>
    </rPh>
    <rPh sb="13" eb="15">
      <t>バアイ</t>
    </rPh>
    <rPh sb="16" eb="18">
      <t>ビコウ</t>
    </rPh>
    <rPh sb="18" eb="19">
      <t>ラン</t>
    </rPh>
    <rPh sb="22" eb="23">
      <t>ムネ</t>
    </rPh>
    <rPh sb="24" eb="26">
      <t>ニュウリョク</t>
    </rPh>
    <phoneticPr fontId="3"/>
  </si>
  <si>
    <t>１：数字は半角で入力して下さい</t>
    <rPh sb="2" eb="4">
      <t>スウジ</t>
    </rPh>
    <rPh sb="5" eb="7">
      <t>ハンカク</t>
    </rPh>
    <rPh sb="8" eb="10">
      <t>ニュウリョク</t>
    </rPh>
    <phoneticPr fontId="3"/>
  </si>
  <si>
    <t>（調査対象事業場と別の事業場や別会社の担当者が記入しているときは、所属部署に事業場名・会社名も記入して下さい）</t>
    <rPh sb="1" eb="3">
      <t>チョウサ</t>
    </rPh>
    <rPh sb="3" eb="8">
      <t>タイショウジギョウジョウ</t>
    </rPh>
    <rPh sb="9" eb="10">
      <t>ベツ</t>
    </rPh>
    <rPh sb="11" eb="14">
      <t>ジギョウジョウ</t>
    </rPh>
    <rPh sb="15" eb="18">
      <t>ベツガイシャ</t>
    </rPh>
    <rPh sb="19" eb="22">
      <t>タントウシャ</t>
    </rPh>
    <rPh sb="23" eb="25">
      <t>キニュウ</t>
    </rPh>
    <rPh sb="33" eb="35">
      <t>ショゾク</t>
    </rPh>
    <rPh sb="35" eb="37">
      <t>ブショ</t>
    </rPh>
    <rPh sb="38" eb="41">
      <t>ジギョウジョウ</t>
    </rPh>
    <rPh sb="41" eb="42">
      <t>メイ</t>
    </rPh>
    <rPh sb="43" eb="46">
      <t>カイシャメイ</t>
    </rPh>
    <rPh sb="47" eb="49">
      <t>キニュウ</t>
    </rPh>
    <phoneticPr fontId="3"/>
  </si>
  <si>
    <t>３：特定排出水は全て下水道等へ排出し、間接冷却水や雨水のみを公共用水域へ排水している場合は、
　　稼動日数欄には特定排出水を下水道等へ排出した日数を、実測水量、実測負荷量の欄には「0」を
　　記入して下さい。</t>
    <rPh sb="36" eb="38">
      <t>ハイスイ</t>
    </rPh>
    <rPh sb="49" eb="51">
      <t>カドウ</t>
    </rPh>
    <rPh sb="51" eb="53">
      <t>ニッスウ</t>
    </rPh>
    <rPh sb="53" eb="54">
      <t>ラン</t>
    </rPh>
    <rPh sb="56" eb="58">
      <t>トクテイ</t>
    </rPh>
    <rPh sb="58" eb="60">
      <t>ハイシュツ</t>
    </rPh>
    <rPh sb="60" eb="61">
      <t>スイ</t>
    </rPh>
    <rPh sb="62" eb="65">
      <t>ゲスイドウ</t>
    </rPh>
    <rPh sb="65" eb="66">
      <t>トウ</t>
    </rPh>
    <rPh sb="67" eb="69">
      <t>ハイシュツ</t>
    </rPh>
    <rPh sb="71" eb="73">
      <t>ニッスウ</t>
    </rPh>
    <rPh sb="75" eb="77">
      <t>ジッソク</t>
    </rPh>
    <rPh sb="77" eb="79">
      <t>スイリョウ</t>
    </rPh>
    <rPh sb="80" eb="82">
      <t>ジッソク</t>
    </rPh>
    <rPh sb="82" eb="85">
      <t>フカリョウ</t>
    </rPh>
    <rPh sb="86" eb="87">
      <t>ラン</t>
    </rPh>
    <rPh sb="96" eb="98">
      <t>キニュウ</t>
    </rPh>
    <rPh sb="100" eb="101">
      <t>クダ</t>
    </rPh>
    <phoneticPr fontId="3"/>
  </si>
  <si>
    <t>２：測定機器の故障などの理由で実測負荷量が計算できなかった月については、稼動日数欄に「99」を記
　　入し、実測水量、実測負荷量の欄は空欄にして下さい。</t>
    <rPh sb="2" eb="4">
      <t>ソクテイ</t>
    </rPh>
    <rPh sb="4" eb="6">
      <t>キキ</t>
    </rPh>
    <rPh sb="7" eb="9">
      <t>コショウ</t>
    </rPh>
    <rPh sb="12" eb="14">
      <t>リユウ</t>
    </rPh>
    <rPh sb="15" eb="17">
      <t>ジッソク</t>
    </rPh>
    <rPh sb="17" eb="20">
      <t>フカリョウ</t>
    </rPh>
    <rPh sb="21" eb="23">
      <t>ケイサン</t>
    </rPh>
    <rPh sb="36" eb="38">
      <t>カドウ</t>
    </rPh>
    <rPh sb="38" eb="40">
      <t>ニッスウ</t>
    </rPh>
    <rPh sb="40" eb="41">
      <t>ラン</t>
    </rPh>
    <rPh sb="54" eb="56">
      <t>ジッソク</t>
    </rPh>
    <rPh sb="56" eb="58">
      <t>スイリョウ</t>
    </rPh>
    <rPh sb="59" eb="61">
      <t>ジッソク</t>
    </rPh>
    <rPh sb="61" eb="64">
      <t>フカリョウ</t>
    </rPh>
    <rPh sb="65" eb="66">
      <t>ラン</t>
    </rPh>
    <rPh sb="67" eb="69">
      <t>クウラン</t>
    </rPh>
    <rPh sb="72" eb="73">
      <t>クダ</t>
    </rPh>
    <phoneticPr fontId="3"/>
  </si>
  <si>
    <r>
      <t>(m</t>
    </r>
    <r>
      <rPr>
        <vertAlign val="superscript"/>
        <sz val="11"/>
        <rFont val="ＭＳ Ｐ明朝"/>
        <family val="1"/>
        <charset val="128"/>
      </rPr>
      <t>3</t>
    </r>
    <r>
      <rPr>
        <sz val="11"/>
        <rFont val="ＭＳ Ｐ明朝"/>
        <family val="1"/>
        <charset val="128"/>
      </rPr>
      <t>/日)</t>
    </r>
    <rPh sb="4" eb="5">
      <t>ヒ</t>
    </rPh>
    <phoneticPr fontId="3"/>
  </si>
  <si>
    <t>※必ず入力して下さい</t>
    <rPh sb="1" eb="2">
      <t>カナラ</t>
    </rPh>
    <rPh sb="3" eb="5">
      <t>ニュウリョク</t>
    </rPh>
    <phoneticPr fontId="3"/>
  </si>
  <si>
    <r>
      <t>※測定回数、年度情報、回答欄１：必ず入力して下さい</t>
    </r>
    <r>
      <rPr>
        <b/>
        <sz val="8"/>
        <color indexed="10"/>
        <rFont val="ＭＳ Ｐ明朝"/>
        <family val="1"/>
        <charset val="128"/>
      </rPr>
      <t>（下記の注意事項４に該当する場合を除く）</t>
    </r>
    <rPh sb="1" eb="3">
      <t>ソクテイ</t>
    </rPh>
    <rPh sb="3" eb="5">
      <t>カイスウ</t>
    </rPh>
    <rPh sb="6" eb="8">
      <t>ネンド</t>
    </rPh>
    <rPh sb="8" eb="10">
      <t>ジョウホウ</t>
    </rPh>
    <rPh sb="11" eb="13">
      <t>カイトウ</t>
    </rPh>
    <rPh sb="13" eb="14">
      <t>ラン</t>
    </rPh>
    <rPh sb="16" eb="17">
      <t>カナラ</t>
    </rPh>
    <rPh sb="18" eb="20">
      <t>ニュウリョク</t>
    </rPh>
    <rPh sb="26" eb="28">
      <t>カキ</t>
    </rPh>
    <rPh sb="29" eb="31">
      <t>チュウイ</t>
    </rPh>
    <rPh sb="31" eb="33">
      <t>ジコウ</t>
    </rPh>
    <rPh sb="35" eb="37">
      <t>ガイトウ</t>
    </rPh>
    <rPh sb="39" eb="41">
      <t>バアイ</t>
    </rPh>
    <rPh sb="42" eb="43">
      <t>ノゾ</t>
    </rPh>
    <phoneticPr fontId="3"/>
  </si>
  <si>
    <t>　※“×”が表示された場合は、調査票の入力データを確認して下さい</t>
    <rPh sb="15" eb="17">
      <t>チョウサ</t>
    </rPh>
    <rPh sb="17" eb="18">
      <t>ヒョウ</t>
    </rPh>
    <phoneticPr fontId="3"/>
  </si>
  <si>
    <t>　※入力し終わったら、チェックシートを必ずご確認下さい。</t>
    <rPh sb="2" eb="4">
      <t>ニュウリョク</t>
    </rPh>
    <rPh sb="5" eb="6">
      <t>オ</t>
    </rPh>
    <rPh sb="19" eb="20">
      <t>カナラ</t>
    </rPh>
    <rPh sb="22" eb="24">
      <t>カクニン</t>
    </rPh>
    <rPh sb="24" eb="25">
      <t>クダ</t>
    </rPh>
    <phoneticPr fontId="3"/>
  </si>
  <si>
    <t>１：数字は半角で入力して下さい。</t>
    <rPh sb="2" eb="4">
      <t>スウジ</t>
    </rPh>
    <rPh sb="5" eb="7">
      <t>ハンカク</t>
    </rPh>
    <rPh sb="8" eb="10">
      <t>ニュウリョク</t>
    </rPh>
    <phoneticPr fontId="3"/>
  </si>
  <si>
    <t>（調査対象事業場と別の事業場や別会社の担当者が記入しているときは、所属部署に事業場名・会社名も記入して下さい。）</t>
    <rPh sb="1" eb="3">
      <t>チョウサ</t>
    </rPh>
    <rPh sb="3" eb="8">
      <t>タイショウジギョウジョウ</t>
    </rPh>
    <rPh sb="9" eb="10">
      <t>ベツ</t>
    </rPh>
    <rPh sb="11" eb="14">
      <t>ジギョウジョウ</t>
    </rPh>
    <rPh sb="15" eb="18">
      <t>ベツガイシャ</t>
    </rPh>
    <rPh sb="19" eb="22">
      <t>タントウシャ</t>
    </rPh>
    <rPh sb="23" eb="25">
      <t>キニュウ</t>
    </rPh>
    <rPh sb="33" eb="35">
      <t>ショゾク</t>
    </rPh>
    <rPh sb="35" eb="37">
      <t>ブショ</t>
    </rPh>
    <rPh sb="38" eb="41">
      <t>ジギョウジョウ</t>
    </rPh>
    <rPh sb="41" eb="42">
      <t>メイ</t>
    </rPh>
    <rPh sb="43" eb="46">
      <t>カイシャメイ</t>
    </rPh>
    <rPh sb="47" eb="49">
      <t>キニュウ</t>
    </rPh>
    <rPh sb="51" eb="52">
      <t>クダ</t>
    </rPh>
    <phoneticPr fontId="3"/>
  </si>
  <si>
    <t>所属部署</t>
    <phoneticPr fontId="3"/>
  </si>
  <si>
    <t>　☆☆提供頂いた情報は、目的以外に使用いたしません。ご協力ありがとうございました ☆☆</t>
    <rPh sb="3" eb="5">
      <t>テイキョウ</t>
    </rPh>
    <rPh sb="5" eb="6">
      <t>イタダ</t>
    </rPh>
    <rPh sb="8" eb="10">
      <t>ジョウホウ</t>
    </rPh>
    <rPh sb="12" eb="14">
      <t>モクテキ</t>
    </rPh>
    <rPh sb="14" eb="16">
      <t>イガイ</t>
    </rPh>
    <rPh sb="17" eb="19">
      <t>シヨウ</t>
    </rPh>
    <rPh sb="27" eb="29">
      <t>キョウリョク</t>
    </rPh>
    <phoneticPr fontId="3"/>
  </si>
  <si>
    <t>月　平　均　値</t>
    <phoneticPr fontId="3"/>
  </si>
  <si>
    <t>201人槽以上浄化槽
実処理人口　(人)</t>
    <rPh sb="3" eb="5">
      <t>ニンソウ</t>
    </rPh>
    <rPh sb="5" eb="7">
      <t>イジョウ</t>
    </rPh>
    <phoneticPr fontId="3"/>
  </si>
  <si>
    <r>
      <t>３：特定排出水は全て下水道等へ排出し、間接冷却水や雨水のみを公共用水域へ排水している場合は、
　　</t>
    </r>
    <r>
      <rPr>
        <u/>
        <sz val="10"/>
        <rFont val="ＭＳ Ｐ明朝"/>
        <family val="1"/>
        <charset val="128"/>
      </rPr>
      <t xml:space="preserve">稼動日数欄には特定排出水を下水道等へ排出した日数を、実測水量、実測負荷量の欄には「0」を
</t>
    </r>
    <r>
      <rPr>
        <sz val="10"/>
        <rFont val="ＭＳ Ｐ明朝"/>
        <family val="1"/>
        <charset val="128"/>
      </rPr>
      <t>　　</t>
    </r>
    <r>
      <rPr>
        <u/>
        <sz val="10"/>
        <rFont val="ＭＳ Ｐ明朝"/>
        <family val="1"/>
        <charset val="128"/>
      </rPr>
      <t>記入</t>
    </r>
    <r>
      <rPr>
        <sz val="10"/>
        <rFont val="ＭＳ Ｐ明朝"/>
        <family val="1"/>
        <charset val="128"/>
      </rPr>
      <t>して下さい。</t>
    </r>
    <rPh sb="36" eb="38">
      <t>ハイスイ</t>
    </rPh>
    <rPh sb="49" eb="51">
      <t>カドウ</t>
    </rPh>
    <rPh sb="51" eb="53">
      <t>ニッスウ</t>
    </rPh>
    <rPh sb="53" eb="54">
      <t>ラン</t>
    </rPh>
    <rPh sb="56" eb="58">
      <t>トクテイ</t>
    </rPh>
    <rPh sb="58" eb="60">
      <t>ハイシュツ</t>
    </rPh>
    <rPh sb="60" eb="61">
      <t>スイ</t>
    </rPh>
    <rPh sb="62" eb="65">
      <t>ゲスイドウ</t>
    </rPh>
    <rPh sb="65" eb="66">
      <t>トウ</t>
    </rPh>
    <rPh sb="67" eb="69">
      <t>ハイシュツ</t>
    </rPh>
    <rPh sb="71" eb="73">
      <t>ニッスウ</t>
    </rPh>
    <rPh sb="75" eb="77">
      <t>ジッソク</t>
    </rPh>
    <rPh sb="77" eb="79">
      <t>スイリョウ</t>
    </rPh>
    <rPh sb="80" eb="82">
      <t>ジッソク</t>
    </rPh>
    <rPh sb="82" eb="85">
      <t>フカリョウ</t>
    </rPh>
    <rPh sb="86" eb="87">
      <t>ラン</t>
    </rPh>
    <rPh sb="96" eb="98">
      <t>キニュウ</t>
    </rPh>
    <rPh sb="100" eb="101">
      <t>クダ</t>
    </rPh>
    <phoneticPr fontId="3"/>
  </si>
  <si>
    <t>４：以下の事項に該当する場合は、余白にその旨を記入して返送して下さい。この場合、年度情報、回答
　　欄１、回答欄２の記入は必要ありません。
　　・令和５年度末までに事業場を廃止又は公共用水域への排水量を日平均５０㎥未満に変更した場合
　　・令和６年度の１年間を通して休止していた場合
　　・令和６年度末現在で稼動前（建設中）であった場合</t>
    <rPh sb="31" eb="32">
      <t>クダ</t>
    </rPh>
    <rPh sb="73" eb="75">
      <t>レイワ</t>
    </rPh>
    <rPh sb="82" eb="85">
      <t>ジギョウジョウ</t>
    </rPh>
    <rPh sb="90" eb="93">
      <t>コウキョウヨウ</t>
    </rPh>
    <rPh sb="93" eb="95">
      <t>スイイキ</t>
    </rPh>
    <rPh sb="97" eb="99">
      <t>ハイスイ</t>
    </rPh>
    <rPh sb="99" eb="100">
      <t>リョウ</t>
    </rPh>
    <rPh sb="120" eb="122">
      <t>レイワ</t>
    </rPh>
    <rPh sb="145" eb="14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</si>
</sst>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0_ ;[Red]\-#,##0.0\ "/>
    <numFmt numFmtId="178" formatCode="#,##0.00_ ;[Red]\-#,##0.00\ "/>
    <numFmt numFmtId="179" formatCode="0_ ;[Red]\-0\ "/>
    <numFmt numFmtId="180" formatCode="#,##0_ ;[Red]\-#,##0\ "/>
    <numFmt numFmtId="181" formatCode="######"/>
  </numFmts>
  <fonts count="36"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2"/>
      <name val="ＭＳ Ｐ明朝"/>
      <family val="1"/>
      <charset val="128"/>
    </font>
    <font>
      <sz val="10"/>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vertAlign val="superscript"/>
      <sz val="11"/>
      <name val="ＭＳ Ｐ明朝"/>
      <family val="1"/>
      <charset val="128"/>
    </font>
    <font>
      <b/>
      <sz val="8"/>
      <color indexed="10"/>
      <name val="ＭＳ Ｐ明朝"/>
      <family val="1"/>
      <charset val="128"/>
    </font>
    <font>
      <b/>
      <sz val="14"/>
      <color rgb="FFFF0000"/>
      <name val="ＭＳ Ｐ明朝"/>
      <family val="1"/>
      <charset val="128"/>
    </font>
    <font>
      <b/>
      <sz val="12"/>
      <color rgb="FFFF0000"/>
      <name val="ＭＳ Ｐ明朝"/>
      <family val="1"/>
      <charset val="128"/>
    </font>
    <font>
      <b/>
      <sz val="11"/>
      <color rgb="FFFF0000"/>
      <name val="ＭＳ Ｐ明朝"/>
      <family val="1"/>
      <charset val="128"/>
    </font>
    <font>
      <b/>
      <sz val="12"/>
      <color theme="0"/>
      <name val="ＭＳ Ｐ明朝"/>
      <family val="1"/>
      <charset val="128"/>
    </font>
    <font>
      <sz val="11"/>
      <color theme="0"/>
      <name val="ＭＳ Ｐ明朝"/>
      <family val="1"/>
      <charset val="128"/>
    </font>
    <font>
      <sz val="13"/>
      <color rgb="FFFF0000"/>
      <name val="HG創英角ｺﾞｼｯｸUB"/>
      <family val="3"/>
      <charset val="128"/>
    </font>
    <font>
      <u/>
      <sz val="1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FF66"/>
        <bgColor indexed="64"/>
      </patternFill>
    </fill>
    <fill>
      <patternFill patternType="solid">
        <fgColor rgb="FFCCFF99"/>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0000"/>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bottom/>
      <diagonal/>
    </border>
    <border>
      <left style="double">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4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181" fontId="4" fillId="0" borderId="1">
      <alignment horizontal="center" vertical="center"/>
      <protection locked="0"/>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1" fillId="0" borderId="0"/>
    <xf numFmtId="0" fontId="1" fillId="0" borderId="0"/>
    <xf numFmtId="0" fontId="1" fillId="0" borderId="0"/>
    <xf numFmtId="0" fontId="25" fillId="4" borderId="0" applyNumberFormat="0" applyBorder="0" applyAlignment="0" applyProtection="0">
      <alignment vertical="center"/>
    </xf>
  </cellStyleXfs>
  <cellXfs count="187">
    <xf numFmtId="0" fontId="0" fillId="0" borderId="0" xfId="0"/>
    <xf numFmtId="0" fontId="5" fillId="0" borderId="0" xfId="47" applyNumberFormat="1" applyFont="1" applyFill="1" applyAlignment="1" applyProtection="1">
      <alignment vertical="center"/>
    </xf>
    <xf numFmtId="0" fontId="4" fillId="0" borderId="0" xfId="47" applyNumberFormat="1" applyFont="1" applyFill="1" applyAlignment="1" applyProtection="1">
      <alignment vertical="center"/>
    </xf>
    <xf numFmtId="0" fontId="29" fillId="24" borderId="0" xfId="47" applyNumberFormat="1" applyFont="1" applyFill="1" applyAlignment="1" applyProtection="1">
      <alignment vertical="center"/>
    </xf>
    <xf numFmtId="0" fontId="4" fillId="24" borderId="0" xfId="47" applyNumberFormat="1" applyFont="1" applyFill="1" applyAlignment="1" applyProtection="1">
      <alignment vertical="center"/>
    </xf>
    <xf numFmtId="0" fontId="6" fillId="0" borderId="0" xfId="47" applyNumberFormat="1" applyFont="1" applyFill="1" applyAlignment="1" applyProtection="1">
      <alignment vertical="center"/>
    </xf>
    <xf numFmtId="0" fontId="4" fillId="0" borderId="11"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vertical="center" shrinkToFit="1"/>
    </xf>
    <xf numFmtId="0" fontId="4" fillId="0" borderId="13" xfId="47" applyNumberFormat="1" applyFont="1" applyFill="1" applyBorder="1" applyAlignment="1" applyProtection="1">
      <alignment vertical="center"/>
    </xf>
    <xf numFmtId="0" fontId="4" fillId="0" borderId="14" xfId="47" applyNumberFormat="1" applyFont="1" applyFill="1" applyBorder="1" applyAlignment="1" applyProtection="1">
      <alignment horizontal="center" vertical="center"/>
    </xf>
    <xf numFmtId="0" fontId="4" fillId="0" borderId="15" xfId="47" applyNumberFormat="1" applyFont="1" applyFill="1" applyBorder="1" applyAlignment="1" applyProtection="1">
      <alignment horizontal="center" vertical="center"/>
    </xf>
    <xf numFmtId="0" fontId="4" fillId="0" borderId="16" xfId="47" applyNumberFormat="1" applyFont="1" applyFill="1" applyBorder="1" applyAlignment="1" applyProtection="1">
      <alignment horizontal="center" vertical="center"/>
    </xf>
    <xf numFmtId="0" fontId="4" fillId="0" borderId="0" xfId="47" applyNumberFormat="1" applyFont="1" applyFill="1" applyBorder="1" applyAlignment="1" applyProtection="1">
      <alignment vertical="center"/>
    </xf>
    <xf numFmtId="0" fontId="4" fillId="0" borderId="17" xfId="47" applyNumberFormat="1" applyFont="1" applyFill="1" applyBorder="1" applyAlignment="1" applyProtection="1">
      <alignment horizontal="center" vertical="center"/>
    </xf>
    <xf numFmtId="0" fontId="4" fillId="0" borderId="1" xfId="47" applyNumberFormat="1" applyFont="1" applyFill="1" applyBorder="1" applyAlignment="1" applyProtection="1">
      <alignment horizontal="center" vertical="center"/>
    </xf>
    <xf numFmtId="0" fontId="4" fillId="0" borderId="18" xfId="47" applyNumberFormat="1" applyFont="1" applyFill="1" applyBorder="1" applyAlignment="1" applyProtection="1">
      <alignment horizontal="right" vertical="center"/>
    </xf>
    <xf numFmtId="0" fontId="4" fillId="0" borderId="14" xfId="47" applyNumberFormat="1" applyFont="1" applyFill="1" applyBorder="1" applyAlignment="1" applyProtection="1">
      <alignment horizontal="right" vertical="center"/>
    </xf>
    <xf numFmtId="0" fontId="4" fillId="0" borderId="19" xfId="47" applyNumberFormat="1" applyFont="1" applyFill="1" applyBorder="1" applyAlignment="1" applyProtection="1">
      <alignment horizontal="right" vertical="center"/>
    </xf>
    <xf numFmtId="0" fontId="4" fillId="0" borderId="11" xfId="47" quotePrefix="1" applyNumberFormat="1" applyFont="1" applyFill="1" applyBorder="1" applyAlignment="1" applyProtection="1">
      <alignment horizontal="center" vertical="center"/>
    </xf>
    <xf numFmtId="0" fontId="4" fillId="0" borderId="20" xfId="47" applyNumberFormat="1" applyFont="1" applyFill="1" applyBorder="1" applyAlignment="1" applyProtection="1">
      <alignment horizontal="center" vertical="center"/>
    </xf>
    <xf numFmtId="0" fontId="4" fillId="0" borderId="21" xfId="47" quotePrefix="1"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center" vertical="center"/>
    </xf>
    <xf numFmtId="0" fontId="4" fillId="0" borderId="23" xfId="47" quotePrefix="1" applyNumberFormat="1" applyFont="1" applyFill="1" applyBorder="1" applyAlignment="1" applyProtection="1">
      <alignment horizontal="center" vertical="center"/>
    </xf>
    <xf numFmtId="0" fontId="4" fillId="0" borderId="14" xfId="47" quotePrefix="1"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right" vertical="center"/>
    </xf>
    <xf numFmtId="0" fontId="4" fillId="0" borderId="20" xfId="47" applyNumberFormat="1" applyFont="1" applyFill="1" applyBorder="1" applyAlignment="1" applyProtection="1">
      <alignment horizontal="right" vertical="center"/>
    </xf>
    <xf numFmtId="0" fontId="4" fillId="0" borderId="24" xfId="47" quotePrefix="1" applyNumberFormat="1" applyFont="1" applyFill="1" applyBorder="1" applyAlignment="1" applyProtection="1">
      <alignment horizontal="center" vertical="center"/>
    </xf>
    <xf numFmtId="0" fontId="4" fillId="0" borderId="25" xfId="47" quotePrefix="1" applyNumberFormat="1" applyFont="1" applyFill="1" applyBorder="1" applyAlignment="1" applyProtection="1">
      <alignment horizontal="center" vertical="center"/>
    </xf>
    <xf numFmtId="0" fontId="4" fillId="0" borderId="26" xfId="47" quotePrefix="1" applyNumberFormat="1" applyFont="1" applyFill="1" applyBorder="1" applyAlignment="1" applyProtection="1">
      <alignment horizontal="center" vertical="center"/>
    </xf>
    <xf numFmtId="0" fontId="4" fillId="0" borderId="27" xfId="47" quotePrefix="1" applyNumberFormat="1" applyFont="1" applyFill="1" applyBorder="1" applyAlignment="1" applyProtection="1">
      <alignment horizontal="center" vertical="center"/>
    </xf>
    <xf numFmtId="0" fontId="1" fillId="0" borderId="0" xfId="47" applyFill="1" applyProtection="1"/>
    <xf numFmtId="0" fontId="4" fillId="25" borderId="0" xfId="47" applyNumberFormat="1" applyFont="1" applyFill="1" applyAlignment="1" applyProtection="1">
      <alignment vertical="center"/>
    </xf>
    <xf numFmtId="180" fontId="4" fillId="25" borderId="28" xfId="35" applyNumberFormat="1" applyFont="1" applyFill="1" applyBorder="1" applyAlignment="1" applyProtection="1">
      <alignment horizontal="center" vertical="center"/>
    </xf>
    <xf numFmtId="180" fontId="4" fillId="25" borderId="29" xfId="47" applyNumberFormat="1" applyFont="1" applyFill="1" applyBorder="1" applyAlignment="1" applyProtection="1">
      <alignment horizontal="center" vertical="center"/>
    </xf>
    <xf numFmtId="177" fontId="4" fillId="25" borderId="23" xfId="47" applyNumberFormat="1" applyFont="1" applyFill="1" applyBorder="1" applyAlignment="1" applyProtection="1">
      <alignment horizontal="center" vertical="center"/>
    </xf>
    <xf numFmtId="177" fontId="4" fillId="25" borderId="30" xfId="47" applyNumberFormat="1" applyFont="1" applyFill="1" applyBorder="1" applyAlignment="1" applyProtection="1">
      <alignment horizontal="center" vertical="center"/>
    </xf>
    <xf numFmtId="180" fontId="4" fillId="25" borderId="23" xfId="47" applyNumberFormat="1" applyFont="1" applyFill="1" applyBorder="1" applyAlignment="1" applyProtection="1">
      <alignment horizontal="center" vertical="center"/>
    </xf>
    <xf numFmtId="178" fontId="4" fillId="25" borderId="31" xfId="47" applyNumberFormat="1" applyFont="1" applyFill="1" applyBorder="1" applyAlignment="1" applyProtection="1">
      <alignment horizontal="center" vertical="center"/>
    </xf>
    <xf numFmtId="180" fontId="4" fillId="25" borderId="14" xfId="47" applyNumberFormat="1" applyFont="1" applyFill="1" applyBorder="1" applyAlignment="1" applyProtection="1">
      <alignment horizontal="center" vertical="center"/>
    </xf>
    <xf numFmtId="180" fontId="4" fillId="25" borderId="18" xfId="47" applyNumberFormat="1" applyFont="1" applyFill="1" applyBorder="1" applyAlignment="1" applyProtection="1">
      <alignment horizontal="center" vertical="center"/>
    </xf>
    <xf numFmtId="177" fontId="4" fillId="25" borderId="14" xfId="47" applyNumberFormat="1" applyFont="1" applyFill="1" applyBorder="1" applyAlignment="1" applyProtection="1">
      <alignment horizontal="center" vertical="center"/>
    </xf>
    <xf numFmtId="178" fontId="4" fillId="25" borderId="19" xfId="47" applyNumberFormat="1" applyFont="1" applyFill="1" applyBorder="1" applyAlignment="1" applyProtection="1">
      <alignment horizontal="center" vertical="center"/>
    </xf>
    <xf numFmtId="0" fontId="30" fillId="0" borderId="0" xfId="47" applyNumberFormat="1" applyFont="1" applyFill="1" applyAlignment="1" applyProtection="1">
      <alignment vertical="center"/>
    </xf>
    <xf numFmtId="0" fontId="30" fillId="0" borderId="0" xfId="47" applyNumberFormat="1" applyFont="1" applyFill="1" applyAlignment="1" applyProtection="1">
      <alignment horizontal="right" vertical="center"/>
    </xf>
    <xf numFmtId="0" fontId="4" fillId="0" borderId="32" xfId="47" applyNumberFormat="1" applyFont="1" applyFill="1" applyBorder="1" applyAlignment="1" applyProtection="1">
      <alignment horizontal="right" vertical="center"/>
    </xf>
    <xf numFmtId="0" fontId="4" fillId="26" borderId="0" xfId="47" applyNumberFormat="1" applyFont="1" applyFill="1" applyAlignment="1" applyProtection="1">
      <alignment vertical="center"/>
    </xf>
    <xf numFmtId="180" fontId="4" fillId="26" borderId="33" xfId="47" applyNumberFormat="1" applyFont="1" applyFill="1" applyBorder="1" applyAlignment="1" applyProtection="1">
      <alignment horizontal="center" vertical="center"/>
    </xf>
    <xf numFmtId="177" fontId="4" fillId="26" borderId="30" xfId="35" applyNumberFormat="1" applyFont="1" applyFill="1" applyBorder="1" applyAlignment="1" applyProtection="1">
      <alignment horizontal="center" vertical="center"/>
    </xf>
    <xf numFmtId="180" fontId="4" fillId="26" borderId="29" xfId="47" applyNumberFormat="1" applyFont="1" applyFill="1" applyBorder="1" applyAlignment="1" applyProtection="1">
      <alignment horizontal="center" vertical="center"/>
    </xf>
    <xf numFmtId="177" fontId="4" fillId="26" borderId="31" xfId="35" applyNumberFormat="1" applyFont="1" applyFill="1" applyBorder="1" applyAlignment="1" applyProtection="1">
      <alignment horizontal="center" vertical="center"/>
    </xf>
    <xf numFmtId="180" fontId="4" fillId="26" borderId="18" xfId="47" applyNumberFormat="1" applyFont="1" applyFill="1" applyBorder="1" applyAlignment="1" applyProtection="1">
      <alignment horizontal="center" vertical="center"/>
    </xf>
    <xf numFmtId="177" fontId="4" fillId="26" borderId="35" xfId="35" applyNumberFormat="1" applyFont="1" applyFill="1" applyBorder="1" applyAlignment="1" applyProtection="1">
      <alignment horizontal="center" vertical="center"/>
    </xf>
    <xf numFmtId="0" fontId="7" fillId="0" borderId="0" xfId="47" applyNumberFormat="1" applyFont="1" applyFill="1" applyAlignment="1" applyProtection="1">
      <alignment vertical="center"/>
    </xf>
    <xf numFmtId="0" fontId="7" fillId="0" borderId="0" xfId="47" applyNumberFormat="1" applyFont="1" applyFill="1" applyAlignment="1" applyProtection="1">
      <alignment horizontal="center" vertical="center"/>
    </xf>
    <xf numFmtId="180" fontId="4" fillId="25" borderId="28" xfId="35" applyNumberFormat="1" applyFont="1" applyFill="1" applyBorder="1" applyAlignment="1" applyProtection="1">
      <alignment horizontal="center" vertical="center"/>
      <protection locked="0"/>
    </xf>
    <xf numFmtId="180" fontId="4" fillId="25" borderId="29" xfId="47" applyNumberFormat="1" applyFont="1" applyFill="1" applyBorder="1" applyAlignment="1" applyProtection="1">
      <alignment horizontal="right" vertical="center"/>
      <protection locked="0"/>
    </xf>
    <xf numFmtId="177" fontId="4" fillId="25" borderId="23" xfId="47" applyNumberFormat="1" applyFont="1" applyFill="1" applyBorder="1" applyAlignment="1" applyProtection="1">
      <alignment horizontal="right" vertical="center"/>
      <protection locked="0"/>
    </xf>
    <xf numFmtId="178" fontId="4" fillId="25" borderId="31" xfId="47" applyNumberFormat="1" applyFont="1" applyFill="1" applyBorder="1" applyAlignment="1" applyProtection="1">
      <alignment horizontal="right" vertical="center"/>
      <protection locked="0"/>
    </xf>
    <xf numFmtId="180" fontId="4" fillId="25" borderId="23" xfId="47" applyNumberFormat="1" applyFont="1" applyFill="1" applyBorder="1" applyAlignment="1" applyProtection="1">
      <alignment horizontal="center" vertical="center"/>
      <protection locked="0"/>
    </xf>
    <xf numFmtId="180" fontId="4" fillId="25" borderId="14" xfId="47" applyNumberFormat="1" applyFont="1" applyFill="1" applyBorder="1" applyAlignment="1" applyProtection="1">
      <alignment horizontal="center" vertical="center"/>
      <protection locked="0"/>
    </xf>
    <xf numFmtId="180" fontId="4" fillId="25" borderId="18" xfId="47" applyNumberFormat="1" applyFont="1" applyFill="1" applyBorder="1" applyAlignment="1" applyProtection="1">
      <alignment horizontal="right" vertical="center"/>
      <protection locked="0"/>
    </xf>
    <xf numFmtId="177" fontId="4" fillId="25" borderId="14" xfId="47" applyNumberFormat="1" applyFont="1" applyFill="1" applyBorder="1" applyAlignment="1" applyProtection="1">
      <alignment horizontal="right" vertical="center"/>
      <protection locked="0"/>
    </xf>
    <xf numFmtId="178" fontId="4" fillId="25" borderId="19" xfId="47" applyNumberFormat="1" applyFont="1" applyFill="1" applyBorder="1" applyAlignment="1" applyProtection="1">
      <alignment horizontal="right" vertical="center"/>
      <protection locked="0"/>
    </xf>
    <xf numFmtId="180" fontId="4" fillId="26" borderId="36" xfId="47" applyNumberFormat="1" applyFont="1" applyFill="1" applyBorder="1" applyAlignment="1" applyProtection="1">
      <alignment horizontal="right" vertical="center"/>
      <protection locked="0"/>
    </xf>
    <xf numFmtId="177" fontId="4" fillId="26" borderId="30" xfId="35" applyNumberFormat="1" applyFont="1" applyFill="1" applyBorder="1" applyAlignment="1" applyProtection="1">
      <alignment horizontal="right" vertical="center"/>
      <protection locked="0"/>
    </xf>
    <xf numFmtId="180" fontId="4" fillId="26" borderId="37" xfId="47" applyNumberFormat="1" applyFont="1" applyFill="1" applyBorder="1" applyAlignment="1" applyProtection="1">
      <alignment horizontal="right" vertical="center"/>
      <protection locked="0"/>
    </xf>
    <xf numFmtId="178" fontId="4" fillId="26" borderId="30" xfId="47" applyNumberFormat="1" applyFont="1" applyFill="1" applyBorder="1" applyAlignment="1" applyProtection="1">
      <alignment horizontal="right" vertical="center"/>
      <protection locked="0"/>
    </xf>
    <xf numFmtId="177" fontId="4" fillId="26" borderId="30" xfId="47" applyNumberFormat="1" applyFont="1" applyFill="1" applyBorder="1" applyAlignment="1" applyProtection="1">
      <alignment horizontal="right" vertical="center"/>
      <protection locked="0"/>
    </xf>
    <xf numFmtId="180" fontId="4" fillId="26" borderId="29" xfId="47" applyNumberFormat="1" applyFont="1" applyFill="1" applyBorder="1" applyAlignment="1" applyProtection="1">
      <alignment horizontal="right" vertical="center"/>
      <protection locked="0"/>
    </xf>
    <xf numFmtId="177" fontId="4" fillId="26" borderId="31" xfId="35" applyNumberFormat="1" applyFont="1" applyFill="1" applyBorder="1" applyAlignment="1" applyProtection="1">
      <alignment horizontal="right" vertical="center"/>
      <protection locked="0"/>
    </xf>
    <xf numFmtId="178" fontId="4" fillId="26" borderId="31" xfId="47" applyNumberFormat="1" applyFont="1" applyFill="1" applyBorder="1" applyAlignment="1" applyProtection="1">
      <alignment horizontal="right" vertical="center"/>
      <protection locked="0"/>
    </xf>
    <xf numFmtId="177" fontId="4" fillId="26" borderId="23" xfId="47" applyNumberFormat="1" applyFont="1" applyFill="1" applyBorder="1" applyAlignment="1" applyProtection="1">
      <alignment horizontal="right" vertical="center"/>
      <protection locked="0"/>
    </xf>
    <xf numFmtId="180" fontId="4" fillId="26" borderId="18" xfId="47" applyNumberFormat="1" applyFont="1" applyFill="1" applyBorder="1" applyAlignment="1" applyProtection="1">
      <alignment horizontal="right" vertical="center"/>
      <protection locked="0"/>
    </xf>
    <xf numFmtId="177" fontId="4" fillId="26" borderId="35" xfId="35" applyNumberFormat="1" applyFont="1" applyFill="1" applyBorder="1" applyAlignment="1" applyProtection="1">
      <alignment horizontal="right" vertical="center"/>
      <protection locked="0"/>
    </xf>
    <xf numFmtId="180" fontId="4" fillId="26" borderId="38" xfId="47" applyNumberFormat="1" applyFont="1" applyFill="1" applyBorder="1" applyAlignment="1" applyProtection="1">
      <alignment horizontal="right" vertical="center"/>
      <protection locked="0"/>
    </xf>
    <xf numFmtId="178" fontId="4" fillId="26" borderId="35" xfId="47" applyNumberFormat="1" applyFont="1" applyFill="1" applyBorder="1" applyAlignment="1" applyProtection="1">
      <alignment horizontal="right" vertical="center"/>
      <protection locked="0"/>
    </xf>
    <xf numFmtId="177" fontId="4" fillId="26" borderId="14" xfId="47" applyNumberFormat="1" applyFont="1" applyFill="1" applyBorder="1" applyAlignment="1" applyProtection="1">
      <alignment horizontal="right" vertical="center"/>
      <protection locked="0"/>
    </xf>
    <xf numFmtId="178" fontId="4" fillId="26" borderId="19" xfId="47" applyNumberFormat="1" applyFont="1" applyFill="1" applyBorder="1" applyAlignment="1" applyProtection="1">
      <alignment horizontal="right" vertical="center"/>
      <protection locked="0"/>
    </xf>
    <xf numFmtId="176" fontId="4" fillId="27" borderId="1" xfId="47" applyNumberFormat="1" applyFont="1" applyFill="1" applyBorder="1" applyAlignment="1" applyProtection="1">
      <alignment horizontal="center" vertical="center"/>
      <protection locked="0"/>
    </xf>
    <xf numFmtId="0" fontId="26" fillId="0" borderId="0" xfId="47" applyNumberFormat="1" applyFont="1" applyFill="1" applyAlignment="1" applyProtection="1">
      <alignment horizontal="right" vertical="center"/>
    </xf>
    <xf numFmtId="0" fontId="31" fillId="25" borderId="0" xfId="47" applyNumberFormat="1" applyFont="1" applyFill="1" applyAlignment="1" applyProtection="1">
      <alignment vertical="center"/>
    </xf>
    <xf numFmtId="0" fontId="30" fillId="25" borderId="0" xfId="47" applyNumberFormat="1" applyFont="1" applyFill="1" applyAlignment="1" applyProtection="1">
      <alignment horizontal="right" vertical="center"/>
    </xf>
    <xf numFmtId="0" fontId="31" fillId="26" borderId="0" xfId="47" applyNumberFormat="1" applyFont="1" applyFill="1" applyAlignment="1" applyProtection="1">
      <alignment vertical="center"/>
    </xf>
    <xf numFmtId="0" fontId="31" fillId="26" borderId="0" xfId="47" applyNumberFormat="1" applyFont="1" applyFill="1" applyAlignment="1" applyProtection="1">
      <alignment vertical="center" shrinkToFit="1"/>
    </xf>
    <xf numFmtId="0" fontId="30" fillId="28" borderId="0" xfId="47" applyNumberFormat="1" applyFont="1" applyFill="1" applyAlignment="1" applyProtection="1">
      <alignment vertical="center"/>
    </xf>
    <xf numFmtId="0" fontId="26" fillId="0" borderId="0" xfId="47" applyNumberFormat="1" applyFont="1" applyFill="1" applyAlignment="1" applyProtection="1">
      <alignment vertical="center"/>
    </xf>
    <xf numFmtId="180" fontId="4" fillId="25" borderId="1" xfId="47" applyNumberFormat="1" applyFont="1" applyFill="1" applyBorder="1" applyAlignment="1" applyProtection="1">
      <alignment horizontal="center" vertical="center"/>
      <protection locked="0"/>
    </xf>
    <xf numFmtId="180" fontId="4" fillId="25" borderId="1" xfId="47" applyNumberFormat="1" applyFont="1" applyFill="1" applyBorder="1" applyAlignment="1" applyProtection="1">
      <alignment horizontal="center" vertical="center"/>
    </xf>
    <xf numFmtId="0" fontId="32" fillId="29" borderId="0" xfId="47" applyNumberFormat="1" applyFont="1" applyFill="1" applyAlignment="1" applyProtection="1">
      <alignment vertical="center"/>
    </xf>
    <xf numFmtId="0" fontId="33" fillId="29" borderId="0" xfId="47" applyNumberFormat="1" applyFont="1" applyFill="1" applyAlignment="1" applyProtection="1">
      <alignment vertical="center"/>
    </xf>
    <xf numFmtId="0" fontId="6" fillId="0" borderId="0" xfId="47" applyNumberFormat="1" applyFont="1" applyFill="1" applyAlignment="1" applyProtection="1"/>
    <xf numFmtId="0" fontId="30" fillId="0" borderId="0" xfId="47" applyNumberFormat="1" applyFont="1" applyFill="1" applyAlignment="1" applyProtection="1"/>
    <xf numFmtId="0" fontId="4" fillId="0" borderId="62" xfId="47" applyNumberFormat="1" applyFont="1" applyFill="1" applyBorder="1" applyAlignment="1" applyProtection="1">
      <alignment horizontal="center" vertical="center"/>
    </xf>
    <xf numFmtId="0" fontId="4" fillId="0" borderId="63" xfId="47" applyNumberFormat="1" applyFont="1" applyFill="1" applyBorder="1" applyAlignment="1" applyProtection="1">
      <alignment horizontal="center" vertical="center"/>
    </xf>
    <xf numFmtId="177" fontId="4" fillId="30" borderId="23" xfId="47" applyNumberFormat="1" applyFont="1" applyFill="1" applyBorder="1" applyAlignment="1" applyProtection="1">
      <alignment horizontal="center" vertical="center"/>
    </xf>
    <xf numFmtId="177" fontId="4" fillId="30" borderId="34" xfId="47" applyNumberFormat="1" applyFont="1" applyFill="1" applyBorder="1" applyAlignment="1" applyProtection="1">
      <alignment horizontal="center" vertical="center"/>
    </xf>
    <xf numFmtId="177" fontId="4" fillId="30" borderId="14" xfId="47" applyNumberFormat="1" applyFont="1" applyFill="1" applyBorder="1" applyAlignment="1" applyProtection="1">
      <alignment horizontal="center" vertical="center"/>
    </xf>
    <xf numFmtId="176" fontId="31" fillId="0" borderId="1" xfId="47" applyNumberFormat="1" applyFont="1" applyFill="1" applyBorder="1" applyAlignment="1" applyProtection="1">
      <alignment horizontal="center" vertical="center" shrinkToFit="1"/>
    </xf>
    <xf numFmtId="176" fontId="33" fillId="0" borderId="0" xfId="47" applyNumberFormat="1" applyFont="1" applyFill="1" applyBorder="1" applyAlignment="1" applyProtection="1">
      <alignment horizontal="center" vertical="center"/>
      <protection locked="0"/>
    </xf>
    <xf numFmtId="0" fontId="8" fillId="0" borderId="41" xfId="47" applyNumberFormat="1" applyFont="1" applyFill="1" applyBorder="1" applyAlignment="1" applyProtection="1">
      <alignment horizontal="center" vertical="center"/>
    </xf>
    <xf numFmtId="0" fontId="4" fillId="27" borderId="12" xfId="47" applyNumberFormat="1" applyFont="1" applyFill="1" applyBorder="1" applyAlignment="1" applyProtection="1">
      <alignment vertical="center" shrinkToFit="1"/>
      <protection locked="0"/>
    </xf>
    <xf numFmtId="0" fontId="4" fillId="27" borderId="40" xfId="47" applyNumberFormat="1" applyFont="1" applyFill="1" applyBorder="1" applyAlignment="1" applyProtection="1">
      <alignment vertical="center" shrinkToFit="1"/>
      <protection locked="0"/>
    </xf>
    <xf numFmtId="0" fontId="4" fillId="27" borderId="39" xfId="47" applyNumberFormat="1" applyFont="1" applyFill="1" applyBorder="1" applyAlignment="1" applyProtection="1">
      <alignment vertical="center" shrinkToFit="1"/>
      <protection locked="0"/>
    </xf>
    <xf numFmtId="0" fontId="4" fillId="0" borderId="11" xfId="47" applyNumberFormat="1" applyFont="1" applyFill="1" applyBorder="1" applyAlignment="1" applyProtection="1">
      <alignment horizontal="center" vertical="center"/>
    </xf>
    <xf numFmtId="0" fontId="4" fillId="0" borderId="41" xfId="47" applyNumberFormat="1" applyFont="1" applyFill="1" applyBorder="1" applyAlignment="1" applyProtection="1">
      <alignment horizontal="center" vertical="center"/>
    </xf>
    <xf numFmtId="0" fontId="4" fillId="0" borderId="42" xfId="47" applyNumberFormat="1" applyFont="1" applyFill="1" applyBorder="1" applyAlignment="1" applyProtection="1">
      <alignment horizontal="center" vertical="center"/>
    </xf>
    <xf numFmtId="0" fontId="4" fillId="0" borderId="14" xfId="47" applyNumberFormat="1" applyFont="1" applyFill="1" applyBorder="1" applyAlignment="1" applyProtection="1">
      <alignment horizontal="center" vertical="center"/>
    </xf>
    <xf numFmtId="0" fontId="4" fillId="0" borderId="43" xfId="47" applyNumberFormat="1" applyFont="1" applyFill="1" applyBorder="1" applyAlignment="1" applyProtection="1">
      <alignment horizontal="center" vertical="center"/>
    </xf>
    <xf numFmtId="0" fontId="4" fillId="0" borderId="44"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horizontal="center" vertical="center"/>
    </xf>
    <xf numFmtId="0" fontId="4" fillId="0" borderId="40" xfId="47" applyNumberFormat="1" applyFont="1" applyFill="1" applyBorder="1" applyAlignment="1" applyProtection="1">
      <alignment horizontal="center" vertical="center"/>
    </xf>
    <xf numFmtId="0" fontId="4" fillId="0" borderId="39" xfId="47" applyNumberFormat="1" applyFont="1" applyFill="1" applyBorder="1" applyAlignment="1" applyProtection="1">
      <alignment horizontal="center" vertical="center"/>
    </xf>
    <xf numFmtId="0" fontId="26" fillId="0" borderId="16" xfId="47" applyNumberFormat="1" applyFont="1" applyFill="1" applyBorder="1" applyAlignment="1" applyProtection="1">
      <alignment horizontal="center" vertical="center" wrapText="1"/>
    </xf>
    <xf numFmtId="0" fontId="26" fillId="0" borderId="19" xfId="47" applyNumberFormat="1" applyFont="1" applyFill="1" applyBorder="1" applyAlignment="1" applyProtection="1">
      <alignment horizontal="center" vertical="center" wrapText="1"/>
    </xf>
    <xf numFmtId="179" fontId="4" fillId="0" borderId="45" xfId="35" applyNumberFormat="1" applyFont="1" applyFill="1" applyBorder="1" applyAlignment="1" applyProtection="1">
      <alignment horizontal="center" vertical="center"/>
    </xf>
    <xf numFmtId="179" fontId="4" fillId="0" borderId="24" xfId="35" applyNumberFormat="1" applyFont="1" applyFill="1" applyBorder="1" applyAlignment="1" applyProtection="1">
      <alignment horizontal="center" vertical="center"/>
    </xf>
    <xf numFmtId="180" fontId="4" fillId="25" borderId="16" xfId="35" applyNumberFormat="1" applyFont="1" applyFill="1" applyBorder="1" applyAlignment="1" applyProtection="1">
      <alignment vertical="center"/>
      <protection locked="0"/>
    </xf>
    <xf numFmtId="180" fontId="4" fillId="25" borderId="19" xfId="35" applyNumberFormat="1" applyFont="1" applyFill="1" applyBorder="1" applyAlignment="1" applyProtection="1">
      <alignment vertical="center"/>
      <protection locked="0"/>
    </xf>
    <xf numFmtId="0" fontId="4" fillId="27" borderId="11" xfId="47" applyNumberFormat="1" applyFont="1" applyFill="1" applyBorder="1" applyAlignment="1" applyProtection="1">
      <alignment vertical="center" shrinkToFit="1"/>
      <protection locked="0"/>
    </xf>
    <xf numFmtId="0" fontId="4" fillId="27" borderId="41" xfId="47" applyNumberFormat="1" applyFont="1" applyFill="1" applyBorder="1" applyAlignment="1" applyProtection="1">
      <alignment vertical="center" shrinkToFit="1"/>
      <protection locked="0"/>
    </xf>
    <xf numFmtId="0" fontId="4" fillId="27" borderId="42" xfId="47" applyNumberFormat="1" applyFont="1" applyFill="1" applyBorder="1" applyAlignment="1" applyProtection="1">
      <alignment vertical="center" shrinkToFit="1"/>
      <protection locked="0"/>
    </xf>
    <xf numFmtId="0" fontId="4" fillId="27" borderId="14" xfId="47" applyNumberFormat="1" applyFont="1" applyFill="1" applyBorder="1" applyAlignment="1" applyProtection="1">
      <alignment vertical="center" shrinkToFit="1"/>
      <protection locked="0"/>
    </xf>
    <xf numFmtId="0" fontId="4" fillId="27" borderId="43" xfId="47" applyNumberFormat="1" applyFont="1" applyFill="1" applyBorder="1" applyAlignment="1" applyProtection="1">
      <alignment vertical="center" shrinkToFit="1"/>
      <protection locked="0"/>
    </xf>
    <xf numFmtId="0" fontId="4" fillId="27" borderId="44" xfId="47" applyNumberFormat="1" applyFont="1" applyFill="1" applyBorder="1" applyAlignment="1" applyProtection="1">
      <alignment vertical="center" shrinkToFit="1"/>
      <protection locked="0"/>
    </xf>
    <xf numFmtId="179" fontId="4" fillId="0" borderId="46" xfId="35" applyNumberFormat="1" applyFont="1" applyFill="1" applyBorder="1" applyAlignment="1" applyProtection="1">
      <alignment horizontal="center" vertical="center"/>
    </xf>
    <xf numFmtId="179" fontId="4" fillId="0" borderId="27" xfId="35" applyNumberFormat="1" applyFont="1" applyFill="1" applyBorder="1" applyAlignment="1" applyProtection="1">
      <alignment horizontal="center" vertical="center"/>
    </xf>
    <xf numFmtId="0" fontId="4" fillId="0" borderId="16" xfId="47" applyNumberFormat="1" applyFont="1" applyFill="1" applyBorder="1" applyAlignment="1" applyProtection="1">
      <alignment horizontal="center" vertical="center"/>
    </xf>
    <xf numFmtId="0" fontId="4" fillId="0" borderId="19" xfId="47" applyNumberFormat="1" applyFont="1" applyFill="1" applyBorder="1" applyAlignment="1" applyProtection="1">
      <alignment horizontal="center" vertical="center"/>
    </xf>
    <xf numFmtId="0" fontId="34" fillId="24" borderId="0" xfId="47" applyNumberFormat="1" applyFont="1" applyFill="1" applyBorder="1" applyAlignment="1" applyProtection="1">
      <alignment horizontal="center" vertical="center"/>
    </xf>
    <xf numFmtId="0" fontId="4" fillId="0" borderId="50" xfId="47" applyNumberFormat="1" applyFont="1" applyFill="1" applyBorder="1" applyAlignment="1" applyProtection="1">
      <alignment horizontal="center" vertical="center"/>
    </xf>
    <xf numFmtId="0" fontId="4" fillId="0" borderId="51" xfId="47" applyNumberFormat="1" applyFont="1" applyFill="1" applyBorder="1" applyAlignment="1" applyProtection="1">
      <alignment horizontal="center" vertical="center"/>
    </xf>
    <xf numFmtId="0" fontId="4" fillId="0" borderId="52" xfId="47" applyNumberFormat="1" applyFont="1" applyFill="1" applyBorder="1" applyAlignment="1" applyProtection="1">
      <alignment horizontal="center" vertical="center"/>
    </xf>
    <xf numFmtId="0" fontId="4" fillId="0" borderId="20" xfId="47" applyNumberFormat="1" applyFont="1" applyFill="1" applyBorder="1" applyAlignment="1" applyProtection="1">
      <alignment horizontal="center" vertical="center"/>
    </xf>
    <xf numFmtId="0" fontId="7" fillId="0" borderId="47" xfId="47" applyNumberFormat="1" applyFont="1" applyFill="1" applyBorder="1" applyAlignment="1" applyProtection="1">
      <alignment vertical="center" wrapText="1"/>
    </xf>
    <xf numFmtId="0" fontId="7" fillId="0" borderId="48" xfId="47" applyNumberFormat="1" applyFont="1" applyFill="1" applyBorder="1" applyAlignment="1" applyProtection="1">
      <alignment vertical="center" wrapText="1"/>
    </xf>
    <xf numFmtId="0" fontId="7" fillId="0" borderId="49" xfId="47" applyNumberFormat="1" applyFont="1" applyFill="1" applyBorder="1" applyAlignment="1" applyProtection="1">
      <alignment vertical="center" wrapText="1"/>
    </xf>
    <xf numFmtId="0" fontId="7" fillId="0" borderId="0" xfId="47" applyNumberFormat="1" applyFont="1" applyFill="1" applyAlignment="1" applyProtection="1">
      <alignment vertical="center" wrapText="1"/>
    </xf>
    <xf numFmtId="0" fontId="8" fillId="27" borderId="59" xfId="47" applyNumberFormat="1" applyFont="1" applyFill="1" applyBorder="1" applyAlignment="1" applyProtection="1">
      <alignment vertical="center" shrinkToFit="1"/>
      <protection locked="0"/>
    </xf>
    <xf numFmtId="0" fontId="8" fillId="27" borderId="24" xfId="47" applyNumberFormat="1" applyFont="1" applyFill="1" applyBorder="1" applyAlignment="1" applyProtection="1">
      <alignment vertical="center" shrinkToFit="1"/>
      <protection locked="0"/>
    </xf>
    <xf numFmtId="0" fontId="4" fillId="0" borderId="21" xfId="47" applyNumberFormat="1" applyFont="1" applyFill="1" applyBorder="1" applyAlignment="1" applyProtection="1">
      <alignment horizontal="center" vertical="center"/>
    </xf>
    <xf numFmtId="0" fontId="4" fillId="0" borderId="54" xfId="47"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center" vertical="center"/>
    </xf>
    <xf numFmtId="0" fontId="4" fillId="0" borderId="53" xfId="47" applyNumberFormat="1" applyFont="1" applyFill="1" applyBorder="1" applyAlignment="1" applyProtection="1">
      <alignment horizontal="center" vertical="center"/>
    </xf>
    <xf numFmtId="0" fontId="4" fillId="0" borderId="34" xfId="47" applyNumberFormat="1" applyFont="1" applyFill="1" applyBorder="1" applyAlignment="1" applyProtection="1">
      <alignment horizontal="center" vertical="center"/>
    </xf>
    <xf numFmtId="0" fontId="4" fillId="0" borderId="26" xfId="47" applyNumberFormat="1" applyFont="1" applyFill="1" applyBorder="1" applyAlignment="1" applyProtection="1">
      <alignment horizontal="center" vertical="center"/>
    </xf>
    <xf numFmtId="0" fontId="4" fillId="0" borderId="55" xfId="47" applyNumberFormat="1" applyFont="1" applyFill="1" applyBorder="1" applyAlignment="1" applyProtection="1">
      <alignment horizontal="center" vertical="center"/>
    </xf>
    <xf numFmtId="0" fontId="7" fillId="0" borderId="43" xfId="47" applyNumberFormat="1" applyFont="1" applyFill="1" applyBorder="1" applyAlignment="1" applyProtection="1">
      <alignment vertical="center" shrinkToFit="1"/>
    </xf>
    <xf numFmtId="0" fontId="4" fillId="0" borderId="56" xfId="47" applyNumberFormat="1" applyFont="1" applyFill="1" applyBorder="1" applyAlignment="1" applyProtection="1">
      <alignment horizontal="center" vertical="center"/>
    </xf>
    <xf numFmtId="0" fontId="4" fillId="0" borderId="0" xfId="47" applyNumberFormat="1" applyFont="1" applyFill="1" applyBorder="1" applyAlignment="1" applyProtection="1">
      <alignment horizontal="center" vertical="center"/>
    </xf>
    <xf numFmtId="0" fontId="4" fillId="0" borderId="57" xfId="47" applyNumberFormat="1" applyFont="1" applyFill="1" applyBorder="1" applyAlignment="1" applyProtection="1">
      <alignment horizontal="center" vertical="center"/>
    </xf>
    <xf numFmtId="0" fontId="4" fillId="0" borderId="58" xfId="47" applyNumberFormat="1" applyFont="1" applyFill="1" applyBorder="1" applyAlignment="1" applyProtection="1">
      <alignment horizontal="center" vertical="center"/>
    </xf>
    <xf numFmtId="0" fontId="7" fillId="0" borderId="41" xfId="47" applyNumberFormat="1" applyFont="1" applyFill="1" applyBorder="1" applyAlignment="1" applyProtection="1">
      <alignment horizontal="center" vertical="center"/>
    </xf>
    <xf numFmtId="0" fontId="8" fillId="27" borderId="60" xfId="47" applyNumberFormat="1" applyFont="1" applyFill="1" applyBorder="1" applyAlignment="1" applyProtection="1">
      <alignment vertical="center" shrinkToFit="1"/>
      <protection locked="0"/>
    </xf>
    <xf numFmtId="0" fontId="8" fillId="27" borderId="25" xfId="47" applyNumberFormat="1" applyFont="1" applyFill="1" applyBorder="1" applyAlignment="1" applyProtection="1">
      <alignment vertical="center" shrinkToFit="1"/>
      <protection locked="0"/>
    </xf>
    <xf numFmtId="0" fontId="4" fillId="27" borderId="60" xfId="47" applyNumberFormat="1" applyFont="1" applyFill="1" applyBorder="1" applyAlignment="1" applyProtection="1">
      <alignment vertical="center" shrinkToFit="1"/>
      <protection locked="0"/>
    </xf>
    <xf numFmtId="0" fontId="4" fillId="27" borderId="25" xfId="47" applyNumberFormat="1" applyFont="1" applyFill="1" applyBorder="1" applyAlignment="1" applyProtection="1">
      <alignment vertical="center" shrinkToFit="1"/>
      <protection locked="0"/>
    </xf>
    <xf numFmtId="0" fontId="1" fillId="27" borderId="60" xfId="29" applyNumberFormat="1" applyFont="1" applyFill="1" applyBorder="1" applyAlignment="1" applyProtection="1">
      <alignment vertical="center" shrinkToFit="1"/>
      <protection locked="0"/>
    </xf>
    <xf numFmtId="0" fontId="1" fillId="27" borderId="25" xfId="29" applyNumberFormat="1" applyFont="1" applyFill="1" applyBorder="1" applyAlignment="1" applyProtection="1">
      <alignment vertical="center" shrinkToFit="1"/>
      <protection locked="0"/>
    </xf>
    <xf numFmtId="0" fontId="1" fillId="27" borderId="61" xfId="29" applyNumberFormat="1" applyFont="1" applyFill="1" applyBorder="1" applyAlignment="1" applyProtection="1">
      <alignment vertical="center" shrinkToFit="1"/>
      <protection locked="0"/>
    </xf>
    <xf numFmtId="0" fontId="1" fillId="27" borderId="27" xfId="29" applyNumberFormat="1" applyFont="1" applyFill="1" applyBorder="1" applyAlignment="1" applyProtection="1">
      <alignment vertical="center" shrinkToFit="1"/>
      <protection locked="0"/>
    </xf>
    <xf numFmtId="49" fontId="31" fillId="0" borderId="43" xfId="29" applyNumberFormat="1" applyFont="1" applyFill="1" applyBorder="1" applyAlignment="1" applyProtection="1">
      <alignment vertical="center" shrinkToFit="1"/>
    </xf>
    <xf numFmtId="49" fontId="31" fillId="0" borderId="44" xfId="29" applyNumberFormat="1" applyFont="1" applyFill="1" applyBorder="1" applyAlignment="1" applyProtection="1">
      <alignment vertical="center" shrinkToFit="1"/>
    </xf>
    <xf numFmtId="49" fontId="31" fillId="0" borderId="0" xfId="47" applyNumberFormat="1" applyFont="1" applyFill="1" applyBorder="1" applyAlignment="1" applyProtection="1">
      <alignment vertical="center" shrinkToFit="1"/>
    </xf>
    <xf numFmtId="49" fontId="31" fillId="0" borderId="53" xfId="47" applyNumberFormat="1" applyFont="1" applyFill="1" applyBorder="1" applyAlignment="1" applyProtection="1">
      <alignment vertical="center" shrinkToFit="1"/>
    </xf>
    <xf numFmtId="0" fontId="31" fillId="0" borderId="0" xfId="29" applyNumberFormat="1" applyFont="1" applyFill="1" applyBorder="1" applyAlignment="1" applyProtection="1">
      <alignment vertical="center" shrinkToFit="1"/>
    </xf>
    <xf numFmtId="0" fontId="31" fillId="0" borderId="53" xfId="29" applyNumberFormat="1" applyFont="1" applyFill="1" applyBorder="1" applyAlignment="1" applyProtection="1">
      <alignment vertical="center" shrinkToFit="1"/>
    </xf>
    <xf numFmtId="49" fontId="31" fillId="0" borderId="41" xfId="47" applyNumberFormat="1" applyFont="1" applyFill="1" applyBorder="1" applyAlignment="1" applyProtection="1">
      <alignment vertical="center" shrinkToFit="1"/>
    </xf>
    <xf numFmtId="49" fontId="31" fillId="0" borderId="42" xfId="47" applyNumberFormat="1" applyFont="1" applyFill="1" applyBorder="1" applyAlignment="1" applyProtection="1">
      <alignment vertical="center" shrinkToFit="1"/>
    </xf>
    <xf numFmtId="0" fontId="4" fillId="0" borderId="47" xfId="47" applyNumberFormat="1" applyFont="1" applyFill="1" applyBorder="1" applyAlignment="1" applyProtection="1">
      <alignment vertical="center" wrapText="1"/>
    </xf>
    <xf numFmtId="0" fontId="4" fillId="0" borderId="48" xfId="47" applyNumberFormat="1" applyFont="1" applyFill="1" applyBorder="1" applyAlignment="1" applyProtection="1">
      <alignment vertical="center" wrapText="1"/>
    </xf>
    <xf numFmtId="0" fontId="4" fillId="0" borderId="49" xfId="47" applyNumberFormat="1" applyFont="1" applyFill="1" applyBorder="1" applyAlignment="1" applyProtection="1">
      <alignment vertical="center" wrapText="1"/>
    </xf>
    <xf numFmtId="0" fontId="31" fillId="0" borderId="12" xfId="47" applyNumberFormat="1" applyFont="1" applyFill="1" applyBorder="1" applyAlignment="1" applyProtection="1">
      <alignment vertical="center"/>
    </xf>
    <xf numFmtId="0" fontId="31" fillId="0" borderId="39" xfId="47" applyNumberFormat="1" applyFont="1" applyFill="1" applyBorder="1" applyAlignment="1" applyProtection="1">
      <alignment vertical="center"/>
    </xf>
    <xf numFmtId="49" fontId="31" fillId="0" borderId="12" xfId="47" applyNumberFormat="1" applyFont="1" applyFill="1" applyBorder="1" applyAlignment="1" applyProtection="1">
      <alignment vertical="center"/>
    </xf>
    <xf numFmtId="49" fontId="31" fillId="0" borderId="40" xfId="47" applyNumberFormat="1" applyFont="1" applyFill="1" applyBorder="1" applyAlignment="1" applyProtection="1">
      <alignment vertical="center"/>
    </xf>
    <xf numFmtId="49" fontId="31" fillId="0" borderId="39" xfId="47" applyNumberFormat="1" applyFont="1" applyFill="1" applyBorder="1" applyAlignment="1" applyProtection="1">
      <alignment vertical="center"/>
    </xf>
    <xf numFmtId="0" fontId="7" fillId="0" borderId="16" xfId="47" applyNumberFormat="1" applyFont="1" applyFill="1" applyBorder="1" applyAlignment="1" applyProtection="1">
      <alignment horizontal="center" vertical="center" wrapText="1"/>
    </xf>
    <xf numFmtId="0" fontId="7" fillId="0" borderId="19" xfId="47" applyNumberFormat="1" applyFont="1" applyFill="1" applyBorder="1" applyAlignment="1" applyProtection="1">
      <alignment horizontal="center" vertical="center" wrapText="1"/>
    </xf>
    <xf numFmtId="180" fontId="4" fillId="25" borderId="16" xfId="35" applyNumberFormat="1" applyFont="1" applyFill="1" applyBorder="1" applyAlignment="1" applyProtection="1">
      <alignment horizontal="center" vertical="center"/>
    </xf>
    <xf numFmtId="180" fontId="4" fillId="25" borderId="19" xfId="35" applyNumberFormat="1" applyFont="1" applyFill="1" applyBorder="1" applyAlignment="1" applyProtection="1">
      <alignment horizontal="center" vertical="center"/>
    </xf>
    <xf numFmtId="49" fontId="31" fillId="0" borderId="11" xfId="47" applyNumberFormat="1" applyFont="1" applyFill="1" applyBorder="1" applyAlignment="1" applyProtection="1">
      <alignment vertical="center"/>
    </xf>
    <xf numFmtId="49" fontId="31" fillId="0" borderId="41" xfId="47" applyNumberFormat="1" applyFont="1" applyFill="1" applyBorder="1" applyAlignment="1" applyProtection="1">
      <alignment vertical="center"/>
    </xf>
    <xf numFmtId="49" fontId="31" fillId="0" borderId="42" xfId="47" applyNumberFormat="1" applyFont="1" applyFill="1" applyBorder="1" applyAlignment="1" applyProtection="1">
      <alignment vertical="center"/>
    </xf>
    <xf numFmtId="49" fontId="31" fillId="0" borderId="14" xfId="47" applyNumberFormat="1" applyFont="1" applyFill="1" applyBorder="1" applyAlignment="1" applyProtection="1">
      <alignment vertical="center"/>
    </xf>
    <xf numFmtId="49" fontId="31" fillId="0" borderId="43" xfId="47" applyNumberFormat="1" applyFont="1" applyFill="1" applyBorder="1" applyAlignment="1" applyProtection="1">
      <alignment vertical="center"/>
    </xf>
    <xf numFmtId="49" fontId="31" fillId="0" borderId="44" xfId="47" applyNumberFormat="1" applyFont="1" applyFill="1" applyBorder="1" applyAlignment="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3" xfId="46" xr:uid="{00000000-0005-0000-0000-00002E000000}"/>
    <cellStyle name="標準_特定排出水の汚濁負荷量等調査票(雛形)" xfId="47" xr:uid="{00000000-0005-0000-0000-00002F000000}"/>
    <cellStyle name="良い" xfId="48" builtinId="26" customBuiltin="1"/>
  </cellStyles>
  <dxfs count="8">
    <dxf>
      <font>
        <color auto="1"/>
      </font>
      <fill>
        <patternFill>
          <bgColor theme="9"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val="0"/>
        <i val="0"/>
      </font>
      <numFmt numFmtId="0" formatCode="General"/>
      <fill>
        <patternFill patternType="none">
          <bgColor indexed="65"/>
        </patternFill>
      </fill>
      <border>
        <left/>
        <right/>
        <top/>
        <bottom/>
      </border>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1178682</xdr:colOff>
      <xdr:row>16</xdr:row>
      <xdr:rowOff>223157</xdr:rowOff>
    </xdr:from>
    <xdr:to>
      <xdr:col>15</xdr:col>
      <xdr:colOff>63197</xdr:colOff>
      <xdr:row>18</xdr:row>
      <xdr:rowOff>51707</xdr:rowOff>
    </xdr:to>
    <xdr:sp macro="" textlink="">
      <xdr:nvSpPr>
        <xdr:cNvPr id="2" name="Text Box 63">
          <a:extLst>
            <a:ext uri="{FF2B5EF4-FFF2-40B4-BE49-F238E27FC236}">
              <a16:creationId xmlns:a16="http://schemas.microsoft.com/office/drawing/2014/main" id="{00000000-0008-0000-0000-000002000000}"/>
            </a:ext>
          </a:extLst>
        </xdr:cNvPr>
        <xdr:cNvSpPr txBox="1">
          <a:spLocks noChangeArrowheads="1"/>
        </xdr:cNvSpPr>
      </xdr:nvSpPr>
      <xdr:spPr bwMode="auto">
        <a:xfrm>
          <a:off x="11016646" y="3543300"/>
          <a:ext cx="2667301" cy="345621"/>
        </a:xfrm>
        <a:prstGeom prst="rect">
          <a:avLst/>
        </a:prstGeom>
        <a:noFill/>
        <a:ln w="38100">
          <a:noFill/>
          <a:miter lim="800000"/>
          <a:headEnd/>
          <a:tailEnd/>
        </a:ln>
      </xdr:spPr>
      <xdr:txBody>
        <a:bodyPr vertOverflow="clip" wrap="square" lIns="0" tIns="0" rIns="0" bIns="0" anchor="ctr" upright="1"/>
        <a:lstStyle/>
        <a:p>
          <a:pPr algn="l" rtl="0">
            <a:lnSpc>
              <a:spcPts val="2400"/>
            </a:lnSpc>
            <a:defRPr sz="1000"/>
          </a:pPr>
          <a:r>
            <a:rPr lang="ja-JP" altLang="en-US" sz="1200" b="1">
              <a:latin typeface="ＭＳ Ｐ明朝" panose="02020600040205080304" pitchFamily="18" charset="-128"/>
              <a:ea typeface="ＭＳ Ｐ明朝" panose="02020600040205080304" pitchFamily="18" charset="-128"/>
            </a:rPr>
            <a:t>◆備考欄</a:t>
          </a:r>
          <a:r>
            <a:rPr lang="ja-JP" altLang="en-US" sz="1200">
              <a:latin typeface="ＭＳ Ｐ明朝" panose="02020600040205080304" pitchFamily="18" charset="-128"/>
              <a:ea typeface="ＭＳ Ｐ明朝" panose="02020600040205080304" pitchFamily="18" charset="-128"/>
            </a:rPr>
            <a:t>　注意事項</a:t>
          </a:r>
          <a:r>
            <a:rPr lang="en-US" altLang="ja-JP" sz="1200">
              <a:latin typeface="ＭＳ Ｐ明朝" panose="02020600040205080304" pitchFamily="18" charset="-128"/>
              <a:ea typeface="ＭＳ Ｐ明朝" panose="02020600040205080304" pitchFamily="18" charset="-128"/>
            </a:rPr>
            <a:t>4</a:t>
          </a:r>
          <a:r>
            <a:rPr lang="ja-JP" altLang="en-US" sz="1200">
              <a:latin typeface="ＭＳ Ｐ明朝" panose="02020600040205080304" pitchFamily="18" charset="-128"/>
              <a:ea typeface="ＭＳ Ｐ明朝" panose="02020600040205080304" pitchFamily="18" charset="-128"/>
            </a:rPr>
            <a:t>の場合や欠測等</a:t>
          </a:r>
        </a:p>
      </xdr:txBody>
    </xdr:sp>
    <xdr:clientData/>
  </xdr:twoCellAnchor>
  <xdr:twoCellAnchor>
    <xdr:from>
      <xdr:col>4</xdr:col>
      <xdr:colOff>1</xdr:colOff>
      <xdr:row>10</xdr:row>
      <xdr:rowOff>84666</xdr:rowOff>
    </xdr:from>
    <xdr:to>
      <xdr:col>4</xdr:col>
      <xdr:colOff>698501</xdr:colOff>
      <xdr:row>12</xdr:row>
      <xdr:rowOff>21166</xdr:rowOff>
    </xdr:to>
    <xdr:sp macro="" textlink="">
      <xdr:nvSpPr>
        <xdr:cNvPr id="3" name="Text Box 63">
          <a:extLst>
            <a:ext uri="{FF2B5EF4-FFF2-40B4-BE49-F238E27FC236}">
              <a16:creationId xmlns:a16="http://schemas.microsoft.com/office/drawing/2014/main" id="{00000000-0008-0000-0000-000003000000}"/>
            </a:ext>
          </a:extLst>
        </xdr:cNvPr>
        <xdr:cNvSpPr txBox="1">
          <a:spLocks noChangeArrowheads="1"/>
        </xdr:cNvSpPr>
      </xdr:nvSpPr>
      <xdr:spPr bwMode="auto">
        <a:xfrm>
          <a:off x="1164168" y="195791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5</xdr:col>
      <xdr:colOff>0</xdr:colOff>
      <xdr:row>10</xdr:row>
      <xdr:rowOff>84669</xdr:rowOff>
    </xdr:from>
    <xdr:to>
      <xdr:col>5</xdr:col>
      <xdr:colOff>762000</xdr:colOff>
      <xdr:row>12</xdr:row>
      <xdr:rowOff>21169</xdr:rowOff>
    </xdr:to>
    <xdr:sp macro="" textlink="">
      <xdr:nvSpPr>
        <xdr:cNvPr id="4" name="Text Box 63">
          <a:extLst>
            <a:ext uri="{FF2B5EF4-FFF2-40B4-BE49-F238E27FC236}">
              <a16:creationId xmlns:a16="http://schemas.microsoft.com/office/drawing/2014/main" id="{00000000-0008-0000-0000-000004000000}"/>
            </a:ext>
          </a:extLst>
        </xdr:cNvPr>
        <xdr:cNvSpPr txBox="1">
          <a:spLocks noChangeArrowheads="1"/>
        </xdr:cNvSpPr>
      </xdr:nvSpPr>
      <xdr:spPr bwMode="auto">
        <a:xfrm>
          <a:off x="240241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6</xdr:col>
      <xdr:colOff>0</xdr:colOff>
      <xdr:row>10</xdr:row>
      <xdr:rowOff>84669</xdr:rowOff>
    </xdr:from>
    <xdr:to>
      <xdr:col>6</xdr:col>
      <xdr:colOff>762000</xdr:colOff>
      <xdr:row>12</xdr:row>
      <xdr:rowOff>21169</xdr:rowOff>
    </xdr:to>
    <xdr:sp macro="" textlink="">
      <xdr:nvSpPr>
        <xdr:cNvPr id="5" name="Text Box 63">
          <a:extLst>
            <a:ext uri="{FF2B5EF4-FFF2-40B4-BE49-F238E27FC236}">
              <a16:creationId xmlns:a16="http://schemas.microsoft.com/office/drawing/2014/main" id="{00000000-0008-0000-0000-000005000000}"/>
            </a:ext>
          </a:extLst>
        </xdr:cNvPr>
        <xdr:cNvSpPr txBox="1">
          <a:spLocks noChangeArrowheads="1"/>
        </xdr:cNvSpPr>
      </xdr:nvSpPr>
      <xdr:spPr bwMode="auto">
        <a:xfrm>
          <a:off x="364066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7</xdr:col>
      <xdr:colOff>0</xdr:colOff>
      <xdr:row>10</xdr:row>
      <xdr:rowOff>84669</xdr:rowOff>
    </xdr:from>
    <xdr:to>
      <xdr:col>7</xdr:col>
      <xdr:colOff>762000</xdr:colOff>
      <xdr:row>12</xdr:row>
      <xdr:rowOff>21169</xdr:rowOff>
    </xdr:to>
    <xdr:sp macro="" textlink="">
      <xdr:nvSpPr>
        <xdr:cNvPr id="6" name="Text Box 63">
          <a:extLst>
            <a:ext uri="{FF2B5EF4-FFF2-40B4-BE49-F238E27FC236}">
              <a16:creationId xmlns:a16="http://schemas.microsoft.com/office/drawing/2014/main" id="{00000000-0008-0000-0000-000006000000}"/>
            </a:ext>
          </a:extLst>
        </xdr:cNvPr>
        <xdr:cNvSpPr txBox="1">
          <a:spLocks noChangeArrowheads="1"/>
        </xdr:cNvSpPr>
      </xdr:nvSpPr>
      <xdr:spPr bwMode="auto">
        <a:xfrm>
          <a:off x="487891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4</xdr:col>
      <xdr:colOff>0</xdr:colOff>
      <xdr:row>27</xdr:row>
      <xdr:rowOff>63506</xdr:rowOff>
    </xdr:from>
    <xdr:to>
      <xdr:col>4</xdr:col>
      <xdr:colOff>698500</xdr:colOff>
      <xdr:row>29</xdr:row>
      <xdr:rowOff>6</xdr:rowOff>
    </xdr:to>
    <xdr:sp macro="" textlink="">
      <xdr:nvSpPr>
        <xdr:cNvPr id="7" name="Text Box 63">
          <a:extLst>
            <a:ext uri="{FF2B5EF4-FFF2-40B4-BE49-F238E27FC236}">
              <a16:creationId xmlns:a16="http://schemas.microsoft.com/office/drawing/2014/main" id="{00000000-0008-0000-0000-000007000000}"/>
            </a:ext>
          </a:extLst>
        </xdr:cNvPr>
        <xdr:cNvSpPr txBox="1">
          <a:spLocks noChangeArrowheads="1"/>
        </xdr:cNvSpPr>
      </xdr:nvSpPr>
      <xdr:spPr bwMode="auto">
        <a:xfrm>
          <a:off x="11641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4</xdr:col>
      <xdr:colOff>1238249</xdr:colOff>
      <xdr:row>27</xdr:row>
      <xdr:rowOff>63506</xdr:rowOff>
    </xdr:from>
    <xdr:to>
      <xdr:col>5</xdr:col>
      <xdr:colOff>761999</xdr:colOff>
      <xdr:row>29</xdr:row>
      <xdr:rowOff>6</xdr:rowOff>
    </xdr:to>
    <xdr:sp macro="" textlink="">
      <xdr:nvSpPr>
        <xdr:cNvPr id="8" name="Text Box 63">
          <a:extLst>
            <a:ext uri="{FF2B5EF4-FFF2-40B4-BE49-F238E27FC236}">
              <a16:creationId xmlns:a16="http://schemas.microsoft.com/office/drawing/2014/main" id="{00000000-0008-0000-0000-000008000000}"/>
            </a:ext>
          </a:extLst>
        </xdr:cNvPr>
        <xdr:cNvSpPr txBox="1">
          <a:spLocks noChangeArrowheads="1"/>
        </xdr:cNvSpPr>
      </xdr:nvSpPr>
      <xdr:spPr bwMode="auto">
        <a:xfrm>
          <a:off x="2402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6</xdr:col>
      <xdr:colOff>0</xdr:colOff>
      <xdr:row>27</xdr:row>
      <xdr:rowOff>63506</xdr:rowOff>
    </xdr:from>
    <xdr:to>
      <xdr:col>6</xdr:col>
      <xdr:colOff>698500</xdr:colOff>
      <xdr:row>29</xdr:row>
      <xdr:rowOff>6</xdr:rowOff>
    </xdr:to>
    <xdr:sp macro="" textlink="">
      <xdr:nvSpPr>
        <xdr:cNvPr id="13" name="Text Box 63">
          <a:extLst>
            <a:ext uri="{FF2B5EF4-FFF2-40B4-BE49-F238E27FC236}">
              <a16:creationId xmlns:a16="http://schemas.microsoft.com/office/drawing/2014/main" id="{00000000-0008-0000-0000-00000D000000}"/>
            </a:ext>
          </a:extLst>
        </xdr:cNvPr>
        <xdr:cNvSpPr txBox="1">
          <a:spLocks noChangeArrowheads="1"/>
        </xdr:cNvSpPr>
      </xdr:nvSpPr>
      <xdr:spPr bwMode="auto">
        <a:xfrm>
          <a:off x="36406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6</xdr:col>
      <xdr:colOff>1238249</xdr:colOff>
      <xdr:row>27</xdr:row>
      <xdr:rowOff>63506</xdr:rowOff>
    </xdr:from>
    <xdr:to>
      <xdr:col>7</xdr:col>
      <xdr:colOff>761999</xdr:colOff>
      <xdr:row>29</xdr:row>
      <xdr:rowOff>6</xdr:rowOff>
    </xdr:to>
    <xdr:sp macro="" textlink="">
      <xdr:nvSpPr>
        <xdr:cNvPr id="14" name="Text Box 63">
          <a:extLst>
            <a:ext uri="{FF2B5EF4-FFF2-40B4-BE49-F238E27FC236}">
              <a16:creationId xmlns:a16="http://schemas.microsoft.com/office/drawing/2014/main" id="{00000000-0008-0000-0000-00000E000000}"/>
            </a:ext>
          </a:extLst>
        </xdr:cNvPr>
        <xdr:cNvSpPr txBox="1">
          <a:spLocks noChangeArrowheads="1"/>
        </xdr:cNvSpPr>
      </xdr:nvSpPr>
      <xdr:spPr bwMode="auto">
        <a:xfrm>
          <a:off x="48789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8</xdr:col>
      <xdr:colOff>0</xdr:colOff>
      <xdr:row>27</xdr:row>
      <xdr:rowOff>63506</xdr:rowOff>
    </xdr:from>
    <xdr:to>
      <xdr:col>8</xdr:col>
      <xdr:colOff>698500</xdr:colOff>
      <xdr:row>29</xdr:row>
      <xdr:rowOff>6</xdr:rowOff>
    </xdr:to>
    <xdr:sp macro="" textlink="">
      <xdr:nvSpPr>
        <xdr:cNvPr id="15" name="Text Box 63">
          <a:extLst>
            <a:ext uri="{FF2B5EF4-FFF2-40B4-BE49-F238E27FC236}">
              <a16:creationId xmlns:a16="http://schemas.microsoft.com/office/drawing/2014/main" id="{00000000-0008-0000-0000-00000F000000}"/>
            </a:ext>
          </a:extLst>
        </xdr:cNvPr>
        <xdr:cNvSpPr txBox="1">
          <a:spLocks noChangeArrowheads="1"/>
        </xdr:cNvSpPr>
      </xdr:nvSpPr>
      <xdr:spPr bwMode="auto">
        <a:xfrm>
          <a:off x="61171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8</xdr:col>
      <xdr:colOff>1238249</xdr:colOff>
      <xdr:row>27</xdr:row>
      <xdr:rowOff>63506</xdr:rowOff>
    </xdr:from>
    <xdr:to>
      <xdr:col>9</xdr:col>
      <xdr:colOff>761999</xdr:colOff>
      <xdr:row>29</xdr:row>
      <xdr:rowOff>6</xdr:rowOff>
    </xdr:to>
    <xdr:sp macro="" textlink="">
      <xdr:nvSpPr>
        <xdr:cNvPr id="16" name="Text Box 63">
          <a:extLst>
            <a:ext uri="{FF2B5EF4-FFF2-40B4-BE49-F238E27FC236}">
              <a16:creationId xmlns:a16="http://schemas.microsoft.com/office/drawing/2014/main" id="{00000000-0008-0000-0000-000010000000}"/>
            </a:ext>
          </a:extLst>
        </xdr:cNvPr>
        <xdr:cNvSpPr txBox="1">
          <a:spLocks noChangeArrowheads="1"/>
        </xdr:cNvSpPr>
      </xdr:nvSpPr>
      <xdr:spPr bwMode="auto">
        <a:xfrm>
          <a:off x="7355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10</xdr:col>
      <xdr:colOff>0</xdr:colOff>
      <xdr:row>27</xdr:row>
      <xdr:rowOff>63506</xdr:rowOff>
    </xdr:from>
    <xdr:to>
      <xdr:col>10</xdr:col>
      <xdr:colOff>698500</xdr:colOff>
      <xdr:row>29</xdr:row>
      <xdr:rowOff>6</xdr:rowOff>
    </xdr:to>
    <xdr:sp macro="" textlink="">
      <xdr:nvSpPr>
        <xdr:cNvPr id="17" name="Text Box 63">
          <a:extLst>
            <a:ext uri="{FF2B5EF4-FFF2-40B4-BE49-F238E27FC236}">
              <a16:creationId xmlns:a16="http://schemas.microsoft.com/office/drawing/2014/main" id="{00000000-0008-0000-0000-000011000000}"/>
            </a:ext>
          </a:extLst>
        </xdr:cNvPr>
        <xdr:cNvSpPr txBox="1">
          <a:spLocks noChangeArrowheads="1"/>
        </xdr:cNvSpPr>
      </xdr:nvSpPr>
      <xdr:spPr bwMode="auto">
        <a:xfrm>
          <a:off x="85936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10</xdr:col>
      <xdr:colOff>1238249</xdr:colOff>
      <xdr:row>27</xdr:row>
      <xdr:rowOff>63506</xdr:rowOff>
    </xdr:from>
    <xdr:to>
      <xdr:col>11</xdr:col>
      <xdr:colOff>761999</xdr:colOff>
      <xdr:row>29</xdr:row>
      <xdr:rowOff>6</xdr:rowOff>
    </xdr:to>
    <xdr:sp macro="" textlink="">
      <xdr:nvSpPr>
        <xdr:cNvPr id="18" name="Text Box 63">
          <a:extLst>
            <a:ext uri="{FF2B5EF4-FFF2-40B4-BE49-F238E27FC236}">
              <a16:creationId xmlns:a16="http://schemas.microsoft.com/office/drawing/2014/main" id="{00000000-0008-0000-0000-000012000000}"/>
            </a:ext>
          </a:extLst>
        </xdr:cNvPr>
        <xdr:cNvSpPr txBox="1">
          <a:spLocks noChangeArrowheads="1"/>
        </xdr:cNvSpPr>
      </xdr:nvSpPr>
      <xdr:spPr bwMode="auto">
        <a:xfrm>
          <a:off x="98319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12</xdr:col>
      <xdr:colOff>1238249</xdr:colOff>
      <xdr:row>27</xdr:row>
      <xdr:rowOff>63506</xdr:rowOff>
    </xdr:from>
    <xdr:to>
      <xdr:col>13</xdr:col>
      <xdr:colOff>761999</xdr:colOff>
      <xdr:row>29</xdr:row>
      <xdr:rowOff>6</xdr:rowOff>
    </xdr:to>
    <xdr:sp macro="" textlink="">
      <xdr:nvSpPr>
        <xdr:cNvPr id="20" name="Text Box 63">
          <a:extLst>
            <a:ext uri="{FF2B5EF4-FFF2-40B4-BE49-F238E27FC236}">
              <a16:creationId xmlns:a16="http://schemas.microsoft.com/office/drawing/2014/main" id="{00000000-0008-0000-0000-000014000000}"/>
            </a:ext>
          </a:extLst>
        </xdr:cNvPr>
        <xdr:cNvSpPr txBox="1">
          <a:spLocks noChangeArrowheads="1"/>
        </xdr:cNvSpPr>
      </xdr:nvSpPr>
      <xdr:spPr bwMode="auto">
        <a:xfrm>
          <a:off x="12308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12</xdr:col>
      <xdr:colOff>0</xdr:colOff>
      <xdr:row>27</xdr:row>
      <xdr:rowOff>63506</xdr:rowOff>
    </xdr:from>
    <xdr:to>
      <xdr:col>12</xdr:col>
      <xdr:colOff>762000</xdr:colOff>
      <xdr:row>29</xdr:row>
      <xdr:rowOff>6</xdr:rowOff>
    </xdr:to>
    <xdr:sp macro="" textlink="">
      <xdr:nvSpPr>
        <xdr:cNvPr id="21" name="Text Box 63">
          <a:extLst>
            <a:ext uri="{FF2B5EF4-FFF2-40B4-BE49-F238E27FC236}">
              <a16:creationId xmlns:a16="http://schemas.microsoft.com/office/drawing/2014/main" id="{00000000-0008-0000-0000-000015000000}"/>
            </a:ext>
          </a:extLst>
        </xdr:cNvPr>
        <xdr:cNvSpPr txBox="1">
          <a:spLocks noChangeArrowheads="1"/>
        </xdr:cNvSpPr>
      </xdr:nvSpPr>
      <xdr:spPr bwMode="auto">
        <a:xfrm>
          <a:off x="11070167"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819150</xdr:colOff>
      <xdr:row>16</xdr:row>
      <xdr:rowOff>95250</xdr:rowOff>
    </xdr:from>
    <xdr:to>
      <xdr:col>12</xdr:col>
      <xdr:colOff>647700</xdr:colOff>
      <xdr:row>29</xdr:row>
      <xdr:rowOff>19050</xdr:rowOff>
    </xdr:to>
    <xdr:sp macro="" textlink="">
      <xdr:nvSpPr>
        <xdr:cNvPr id="1160" name="Line 66">
          <a:extLst>
            <a:ext uri="{FF2B5EF4-FFF2-40B4-BE49-F238E27FC236}">
              <a16:creationId xmlns:a16="http://schemas.microsoft.com/office/drawing/2014/main" id="{00000000-0008-0000-0100-000088040000}"/>
            </a:ext>
          </a:extLst>
        </xdr:cNvPr>
        <xdr:cNvSpPr>
          <a:spLocks noChangeShapeType="1"/>
        </xdr:cNvSpPr>
      </xdr:nvSpPr>
      <xdr:spPr bwMode="auto">
        <a:xfrm>
          <a:off x="10648950" y="3324225"/>
          <a:ext cx="1066800" cy="2838450"/>
        </a:xfrm>
        <a:prstGeom prst="line">
          <a:avLst/>
        </a:prstGeom>
        <a:noFill/>
        <a:ln w="44450">
          <a:solidFill>
            <a:srgbClr xmlns:mc="http://schemas.openxmlformats.org/markup-compatibility/2006" xmlns:a14="http://schemas.microsoft.com/office/drawing/2010/main" val="FF6600" mc:Ignorable="a14" a14:legacySpreadsheetColorIndex="53"/>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9</xdr:col>
      <xdr:colOff>2722</xdr:colOff>
      <xdr:row>8</xdr:row>
      <xdr:rowOff>195943</xdr:rowOff>
    </xdr:from>
    <xdr:to>
      <xdr:col>13</xdr:col>
      <xdr:colOff>1164772</xdr:colOff>
      <xdr:row>16</xdr:row>
      <xdr:rowOff>231322</xdr:rowOff>
    </xdr:to>
    <xdr:sp macro="" textlink="">
      <xdr:nvSpPr>
        <xdr:cNvPr id="5" name="Text Box 70">
          <a:extLst>
            <a:ext uri="{FF2B5EF4-FFF2-40B4-BE49-F238E27FC236}">
              <a16:creationId xmlns:a16="http://schemas.microsoft.com/office/drawing/2014/main" id="{00000000-0008-0000-0100-000005000000}"/>
            </a:ext>
          </a:extLst>
        </xdr:cNvPr>
        <xdr:cNvSpPr txBox="1">
          <a:spLocks noChangeArrowheads="1"/>
        </xdr:cNvSpPr>
      </xdr:nvSpPr>
      <xdr:spPr bwMode="auto">
        <a:xfrm>
          <a:off x="7364186" y="1706336"/>
          <a:ext cx="6115050" cy="1790700"/>
        </a:xfrm>
        <a:prstGeom prst="rect">
          <a:avLst/>
        </a:prstGeom>
        <a:solidFill>
          <a:schemeClr val="bg1"/>
        </a:solidFill>
        <a:ln w="38100">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36576" tIns="18288" rIns="0" bIns="18288" anchor="ctr" upright="1"/>
        <a:lstStyle/>
        <a:p>
          <a:pPr algn="l" rtl="0">
            <a:lnSpc>
              <a:spcPts val="2300"/>
            </a:lnSpc>
            <a:defRPr sz="1000"/>
          </a:pPr>
          <a:r>
            <a:rPr lang="en-US" altLang="ja-JP" sz="2000" b="1" i="0" u="none" strike="noStrike" baseline="0">
              <a:solidFill>
                <a:srgbClr val="FF0000"/>
              </a:solidFill>
              <a:latin typeface="ＭＳ Ｐゴシック"/>
              <a:ea typeface="ＭＳ Ｐゴシック"/>
            </a:rPr>
            <a:t>【</a:t>
          </a:r>
          <a:r>
            <a:rPr lang="ja-JP" altLang="en-US" sz="2000" b="1" i="0" u="none" strike="noStrike" baseline="0">
              <a:solidFill>
                <a:srgbClr val="FF0000"/>
              </a:solidFill>
              <a:latin typeface="ＭＳ Ｐゴシック"/>
              <a:ea typeface="ＭＳ Ｐゴシック"/>
            </a:rPr>
            <a:t>注意事項</a:t>
          </a:r>
          <a:r>
            <a:rPr lang="en-US" altLang="ja-JP" sz="2000" b="1" i="0" u="none" strike="noStrike" baseline="0">
              <a:solidFill>
                <a:srgbClr val="FF0000"/>
              </a:solidFill>
              <a:latin typeface="ＭＳ Ｐゴシック"/>
              <a:ea typeface="ＭＳ Ｐゴシック"/>
            </a:rPr>
            <a:t>】</a:t>
          </a:r>
        </a:p>
        <a:p>
          <a:pPr algn="l" rtl="0">
            <a:lnSpc>
              <a:spcPts val="2400"/>
            </a:lnSpc>
            <a:defRPr sz="1000"/>
          </a:pPr>
          <a:r>
            <a:rPr lang="ja-JP" altLang="en-US" sz="2000" b="1" i="0" u="none" strike="noStrike" baseline="0">
              <a:solidFill>
                <a:srgbClr val="FF0000"/>
              </a:solidFill>
              <a:latin typeface="ＭＳ Ｐゴシック"/>
              <a:ea typeface="ＭＳ Ｐゴシック"/>
            </a:rPr>
            <a:t>　・水量最大の日に負荷量を測定していなければ、</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実測負荷量は空欄とし、“－”でも構いません。</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備考欄に「水量最大日に負荷量無」と記入</a:t>
          </a:r>
          <a:endParaRPr lang="en-US" altLang="ja-JP" sz="2000" b="1" i="0" u="none" strike="noStrike" baseline="0">
            <a:solidFill>
              <a:srgbClr val="FF0000"/>
            </a:solidFill>
            <a:latin typeface="ＭＳ Ｐゴシック"/>
            <a:ea typeface="ＭＳ Ｐゴシック"/>
          </a:endParaRPr>
        </a:p>
      </xdr:txBody>
    </xdr:sp>
    <xdr:clientData/>
  </xdr:twoCellAnchor>
  <xdr:twoCellAnchor>
    <xdr:from>
      <xdr:col>11</xdr:col>
      <xdr:colOff>1034142</xdr:colOff>
      <xdr:row>16</xdr:row>
      <xdr:rowOff>190500</xdr:rowOff>
    </xdr:from>
    <xdr:to>
      <xdr:col>14</xdr:col>
      <xdr:colOff>27515</xdr:colOff>
      <xdr:row>18</xdr:row>
      <xdr:rowOff>43543</xdr:rowOff>
    </xdr:to>
    <xdr:sp macro="" textlink="">
      <xdr:nvSpPr>
        <xdr:cNvPr id="2" name="Text Box 63">
          <a:extLst>
            <a:ext uri="{FF2B5EF4-FFF2-40B4-BE49-F238E27FC236}">
              <a16:creationId xmlns:a16="http://schemas.microsoft.com/office/drawing/2014/main" id="{00000000-0008-0000-0100-000002000000}"/>
            </a:ext>
          </a:extLst>
        </xdr:cNvPr>
        <xdr:cNvSpPr txBox="1">
          <a:spLocks noChangeArrowheads="1"/>
        </xdr:cNvSpPr>
      </xdr:nvSpPr>
      <xdr:spPr bwMode="auto">
        <a:xfrm>
          <a:off x="9851571" y="3456214"/>
          <a:ext cx="2498573" cy="353786"/>
        </a:xfrm>
        <a:prstGeom prst="rect">
          <a:avLst/>
        </a:prstGeom>
        <a:noFill/>
        <a:ln w="38100">
          <a:noFill/>
          <a:miter lim="800000"/>
          <a:headEnd/>
          <a:tailEnd/>
        </a:ln>
      </xdr:spPr>
      <xdr:txBody>
        <a:bodyPr vertOverflow="clip" wrap="square" lIns="0" tIns="0" rIns="0" bIns="0" anchor="ctr" upright="1"/>
        <a:lstStyle/>
        <a:p>
          <a:pPr algn="l" rtl="0">
            <a:lnSpc>
              <a:spcPts val="2400"/>
            </a:lnSpc>
            <a:defRPr sz="1000"/>
          </a:pPr>
          <a:r>
            <a:rPr lang="ja-JP" altLang="en-US" sz="1200" b="1">
              <a:latin typeface="ＭＳ Ｐ明朝" panose="02020600040205080304" pitchFamily="18" charset="-128"/>
              <a:ea typeface="ＭＳ Ｐ明朝" panose="02020600040205080304" pitchFamily="18" charset="-128"/>
            </a:rPr>
            <a:t>◆備考欄</a:t>
          </a:r>
          <a:r>
            <a:rPr lang="ja-JP" altLang="en-US" sz="1200">
              <a:latin typeface="ＭＳ Ｐ明朝" panose="02020600040205080304" pitchFamily="18" charset="-128"/>
              <a:ea typeface="ＭＳ Ｐ明朝" panose="02020600040205080304" pitchFamily="18" charset="-128"/>
            </a:rPr>
            <a:t>　注意事項</a:t>
          </a:r>
          <a:r>
            <a:rPr lang="en-US" altLang="ja-JP" sz="1200">
              <a:latin typeface="ＭＳ Ｐ明朝" panose="02020600040205080304" pitchFamily="18" charset="-128"/>
              <a:ea typeface="ＭＳ Ｐ明朝" panose="02020600040205080304" pitchFamily="18" charset="-128"/>
            </a:rPr>
            <a:t>4</a:t>
          </a:r>
          <a:r>
            <a:rPr lang="ja-JP" altLang="en-US" sz="1200">
              <a:latin typeface="ＭＳ Ｐ明朝" panose="02020600040205080304" pitchFamily="18" charset="-128"/>
              <a:ea typeface="ＭＳ Ｐ明朝" panose="02020600040205080304" pitchFamily="18" charset="-128"/>
            </a:rPr>
            <a:t>の場合や欠測等</a:t>
          </a:r>
        </a:p>
      </xdr:txBody>
    </xdr:sp>
    <xdr:clientData/>
  </xdr:twoCellAnchor>
  <xdr:twoCellAnchor>
    <xdr:from>
      <xdr:col>4</xdr:col>
      <xdr:colOff>412750</xdr:colOff>
      <xdr:row>0</xdr:row>
      <xdr:rowOff>266700</xdr:rowOff>
    </xdr:from>
    <xdr:to>
      <xdr:col>5</xdr:col>
      <xdr:colOff>1189044</xdr:colOff>
      <xdr:row>2</xdr:row>
      <xdr:rowOff>95250</xdr:rowOff>
    </xdr:to>
    <xdr:sp macro="" textlink="">
      <xdr:nvSpPr>
        <xdr:cNvPr id="3" name="Text Box 63">
          <a:extLst>
            <a:ext uri="{FF2B5EF4-FFF2-40B4-BE49-F238E27FC236}">
              <a16:creationId xmlns:a16="http://schemas.microsoft.com/office/drawing/2014/main" id="{00000000-0008-0000-0100-000003000000}"/>
            </a:ext>
          </a:extLst>
        </xdr:cNvPr>
        <xdr:cNvSpPr txBox="1">
          <a:spLocks noChangeArrowheads="1"/>
        </xdr:cNvSpPr>
      </xdr:nvSpPr>
      <xdr:spPr bwMode="auto">
        <a:xfrm>
          <a:off x="1571625" y="266700"/>
          <a:ext cx="2014544" cy="280988"/>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1600" b="1">
              <a:solidFill>
                <a:srgbClr val="FF0000"/>
              </a:solidFill>
              <a:latin typeface="ＭＳ Ｐゴシック" panose="020B0600070205080204" pitchFamily="50" charset="-128"/>
              <a:ea typeface="ＭＳ Ｐゴシック" panose="020B0600070205080204" pitchFamily="50" charset="-128"/>
            </a:rPr>
            <a:t>【</a:t>
          </a:r>
          <a:r>
            <a:rPr lang="ja-JP" altLang="en-US" sz="1600" b="1">
              <a:solidFill>
                <a:srgbClr val="FF0000"/>
              </a:solidFill>
              <a:latin typeface="ＭＳ Ｐゴシック" panose="020B0600070205080204" pitchFamily="50" charset="-128"/>
              <a:ea typeface="ＭＳ Ｐゴシック" panose="020B0600070205080204" pitchFamily="50" charset="-128"/>
            </a:rPr>
            <a:t>チェックシート</a:t>
          </a:r>
          <a:r>
            <a:rPr lang="en-US" altLang="ja-JP" sz="1600" b="1">
              <a:solidFill>
                <a:srgbClr val="FF0000"/>
              </a:solidFill>
              <a:effectLst/>
              <a:latin typeface="+mn-lt"/>
              <a:ea typeface="+mn-ea"/>
              <a:cs typeface="+mn-cs"/>
            </a:rPr>
            <a:t>】</a:t>
          </a:r>
          <a:endParaRPr lang="en-US" altLang="ja-JP" sz="16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0</xdr:colOff>
      <xdr:row>29</xdr:row>
      <xdr:rowOff>0</xdr:rowOff>
    </xdr:from>
    <xdr:to>
      <xdr:col>15</xdr:col>
      <xdr:colOff>0</xdr:colOff>
      <xdr:row>41</xdr:row>
      <xdr:rowOff>0</xdr:rowOff>
    </xdr:to>
    <xdr:sp macro="" textlink="">
      <xdr:nvSpPr>
        <xdr:cNvPr id="1164" name="AutoShape 10">
          <a:extLst>
            <a:ext uri="{FF2B5EF4-FFF2-40B4-BE49-F238E27FC236}">
              <a16:creationId xmlns:a16="http://schemas.microsoft.com/office/drawing/2014/main" id="{00000000-0008-0000-0100-00008C040000}"/>
            </a:ext>
          </a:extLst>
        </xdr:cNvPr>
        <xdr:cNvSpPr>
          <a:spLocks noChangeArrowheads="1"/>
        </xdr:cNvSpPr>
      </xdr:nvSpPr>
      <xdr:spPr bwMode="auto">
        <a:xfrm>
          <a:off x="9829800" y="6143625"/>
          <a:ext cx="3781425" cy="2971800"/>
        </a:xfrm>
        <a:prstGeom prst="roundRect">
          <a:avLst>
            <a:gd name="adj" fmla="val 5269"/>
          </a:avLst>
        </a:prstGeom>
        <a:noFill/>
        <a:ln w="5715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00"/>
  <sheetViews>
    <sheetView tabSelected="1" topLeftCell="B1" zoomScaleNormal="100" workbookViewId="0">
      <selection activeCell="H1" sqref="H1"/>
    </sheetView>
  </sheetViews>
  <sheetFormatPr defaultColWidth="9" defaultRowHeight="17.100000000000001" customHeight="1" x14ac:dyDescent="0.15"/>
  <cols>
    <col min="1" max="1" width="0.875" style="2" customWidth="1"/>
    <col min="2" max="2" width="5.375" style="2" customWidth="1"/>
    <col min="3" max="3" width="4.375" style="2" customWidth="1"/>
    <col min="4" max="4" width="4.625" style="2" customWidth="1"/>
    <col min="5" max="13" width="16.25" style="2" customWidth="1"/>
    <col min="14" max="14" width="19.25" style="2" customWidth="1"/>
    <col min="15" max="15" width="0.875" style="2" customWidth="1"/>
    <col min="16" max="16384" width="9" style="2"/>
  </cols>
  <sheetData>
    <row r="1" spans="2:18" ht="21.95" customHeight="1" x14ac:dyDescent="0.15">
      <c r="B1" s="1" t="s">
        <v>12</v>
      </c>
      <c r="G1" s="80" t="s">
        <v>57</v>
      </c>
      <c r="H1" s="87"/>
      <c r="J1" s="81" t="s">
        <v>69</v>
      </c>
      <c r="K1" s="32"/>
      <c r="L1" s="32"/>
      <c r="M1" s="32"/>
      <c r="N1" s="82"/>
      <c r="Q1" s="13"/>
      <c r="R1" s="13"/>
    </row>
    <row r="2" spans="2:18" ht="14.1" customHeight="1" x14ac:dyDescent="0.15">
      <c r="G2" s="80" t="s">
        <v>58</v>
      </c>
      <c r="H2" s="86" t="s">
        <v>60</v>
      </c>
      <c r="J2" s="83" t="s">
        <v>56</v>
      </c>
      <c r="K2" s="46"/>
      <c r="L2" s="46"/>
      <c r="M2" s="46"/>
      <c r="N2" s="84"/>
      <c r="Q2" s="13"/>
      <c r="R2" s="13"/>
    </row>
    <row r="3" spans="2:18" ht="14.1" customHeight="1" x14ac:dyDescent="0.15">
      <c r="B3" s="5" t="s">
        <v>13</v>
      </c>
      <c r="E3" s="43" t="s">
        <v>61</v>
      </c>
      <c r="K3" s="5" t="s">
        <v>14</v>
      </c>
      <c r="L3" s="43" t="s">
        <v>68</v>
      </c>
      <c r="Q3" s="13"/>
      <c r="R3" s="13"/>
    </row>
    <row r="4" spans="2:18" ht="14.1" customHeight="1" x14ac:dyDescent="0.15">
      <c r="B4" s="104" t="s">
        <v>15</v>
      </c>
      <c r="C4" s="105"/>
      <c r="D4" s="106"/>
      <c r="E4" s="110" t="s">
        <v>16</v>
      </c>
      <c r="F4" s="111"/>
      <c r="G4" s="112"/>
      <c r="H4" s="113" t="s">
        <v>77</v>
      </c>
      <c r="K4" s="8" t="s">
        <v>17</v>
      </c>
      <c r="L4" s="9"/>
      <c r="M4" s="7" t="s">
        <v>18</v>
      </c>
      <c r="N4" s="79"/>
    </row>
    <row r="5" spans="2:18" ht="14.1" customHeight="1" x14ac:dyDescent="0.15">
      <c r="B5" s="107"/>
      <c r="C5" s="108"/>
      <c r="D5" s="109"/>
      <c r="E5" s="7" t="s">
        <v>19</v>
      </c>
      <c r="F5" s="7" t="s">
        <v>20</v>
      </c>
      <c r="G5" s="7" t="s">
        <v>21</v>
      </c>
      <c r="H5" s="114"/>
      <c r="K5" s="7" t="s">
        <v>22</v>
      </c>
      <c r="L5" s="101"/>
      <c r="M5" s="102"/>
      <c r="N5" s="103"/>
    </row>
    <row r="6" spans="2:18" ht="14.1" customHeight="1" x14ac:dyDescent="0.15">
      <c r="B6" s="11" t="s">
        <v>23</v>
      </c>
      <c r="C6" s="115">
        <v>6</v>
      </c>
      <c r="D6" s="116"/>
      <c r="E6" s="117"/>
      <c r="F6" s="117"/>
      <c r="G6" s="117"/>
      <c r="H6" s="117"/>
      <c r="K6" s="127" t="s">
        <v>24</v>
      </c>
      <c r="L6" s="119"/>
      <c r="M6" s="120"/>
      <c r="N6" s="121"/>
    </row>
    <row r="7" spans="2:18" ht="14.1" customHeight="1" x14ac:dyDescent="0.15">
      <c r="B7" s="10" t="s">
        <v>25</v>
      </c>
      <c r="C7" s="125">
        <v>2024</v>
      </c>
      <c r="D7" s="126"/>
      <c r="E7" s="118"/>
      <c r="F7" s="118"/>
      <c r="G7" s="118"/>
      <c r="H7" s="118"/>
      <c r="K7" s="128"/>
      <c r="L7" s="122"/>
      <c r="M7" s="123"/>
      <c r="N7" s="124"/>
    </row>
    <row r="8" spans="2:18" ht="14.1" customHeight="1" x14ac:dyDescent="0.15">
      <c r="J8" s="43"/>
    </row>
    <row r="9" spans="2:18" ht="20.100000000000001" customHeight="1" x14ac:dyDescent="0.15">
      <c r="B9" s="5" t="s">
        <v>26</v>
      </c>
      <c r="E9" s="43" t="s">
        <v>62</v>
      </c>
      <c r="F9" s="43"/>
      <c r="G9" s="43"/>
      <c r="H9" s="43"/>
      <c r="J9" s="129" t="str">
        <f>IF(COUNTIF(チェックシート!B1:N41,"×")&gt;0,"＜要確認！＞誤りがありますのでチェックシートを確認して下さい","")</f>
        <v>＜要確認！＞誤りがありますのでチェックシートを確認して下さい</v>
      </c>
      <c r="K9" s="129"/>
      <c r="L9" s="129"/>
      <c r="M9" s="129"/>
      <c r="N9" s="129"/>
    </row>
    <row r="10" spans="2:18" ht="14.1" customHeight="1" x14ac:dyDescent="0.15">
      <c r="B10" s="104" t="s">
        <v>27</v>
      </c>
      <c r="C10" s="105"/>
      <c r="D10" s="134" t="s">
        <v>28</v>
      </c>
      <c r="E10" s="130" t="s">
        <v>76</v>
      </c>
      <c r="F10" s="111"/>
      <c r="G10" s="111"/>
      <c r="H10" s="112"/>
      <c r="J10" s="2" t="s">
        <v>30</v>
      </c>
      <c r="L10" s="13"/>
      <c r="M10" s="13"/>
    </row>
    <row r="11" spans="2:18" ht="14.1" customHeight="1" x14ac:dyDescent="0.15">
      <c r="B11" s="107"/>
      <c r="C11" s="108"/>
      <c r="D11" s="135"/>
      <c r="E11" s="14" t="s">
        <v>31</v>
      </c>
      <c r="F11" s="6" t="s">
        <v>32</v>
      </c>
      <c r="G11" s="6" t="s">
        <v>33</v>
      </c>
      <c r="H11" s="12" t="s">
        <v>34</v>
      </c>
      <c r="J11" s="53" t="s">
        <v>72</v>
      </c>
    </row>
    <row r="12" spans="2:18" ht="14.1" customHeight="1" x14ac:dyDescent="0.15">
      <c r="B12" s="15" t="s">
        <v>35</v>
      </c>
      <c r="C12" s="7" t="s">
        <v>36</v>
      </c>
      <c r="D12" s="136"/>
      <c r="E12" s="16" t="s">
        <v>67</v>
      </c>
      <c r="F12" s="17" t="s">
        <v>37</v>
      </c>
      <c r="G12" s="17" t="s">
        <v>37</v>
      </c>
      <c r="H12" s="18" t="s">
        <v>37</v>
      </c>
      <c r="J12" s="137" t="s">
        <v>66</v>
      </c>
      <c r="K12" s="137"/>
      <c r="L12" s="137"/>
      <c r="M12" s="137"/>
      <c r="N12" s="137"/>
    </row>
    <row r="13" spans="2:18" ht="20.45" customHeight="1" x14ac:dyDescent="0.15">
      <c r="B13" s="127">
        <v>2024</v>
      </c>
      <c r="C13" s="19" t="s">
        <v>50</v>
      </c>
      <c r="D13" s="55"/>
      <c r="E13" s="56"/>
      <c r="F13" s="57"/>
      <c r="G13" s="57"/>
      <c r="H13" s="58"/>
      <c r="J13" s="137"/>
      <c r="K13" s="137"/>
      <c r="L13" s="137"/>
      <c r="M13" s="137"/>
      <c r="N13" s="137"/>
    </row>
    <row r="14" spans="2:18" ht="20.45" customHeight="1" x14ac:dyDescent="0.15">
      <c r="B14" s="133"/>
      <c r="C14" s="21" t="s">
        <v>0</v>
      </c>
      <c r="D14" s="59"/>
      <c r="E14" s="56"/>
      <c r="F14" s="57"/>
      <c r="G14" s="57"/>
      <c r="H14" s="58"/>
      <c r="J14" s="137" t="s">
        <v>78</v>
      </c>
      <c r="K14" s="137"/>
      <c r="L14" s="137"/>
      <c r="M14" s="137"/>
      <c r="N14" s="137"/>
    </row>
    <row r="15" spans="2:18" ht="20.45" customHeight="1" x14ac:dyDescent="0.15">
      <c r="B15" s="133"/>
      <c r="C15" s="21" t="s">
        <v>1</v>
      </c>
      <c r="D15" s="59"/>
      <c r="E15" s="56"/>
      <c r="F15" s="57"/>
      <c r="G15" s="57"/>
      <c r="H15" s="58"/>
      <c r="J15" s="137"/>
      <c r="K15" s="137"/>
      <c r="L15" s="137"/>
      <c r="M15" s="137"/>
      <c r="N15" s="137"/>
    </row>
    <row r="16" spans="2:18" ht="20.45" customHeight="1" x14ac:dyDescent="0.15">
      <c r="B16" s="133"/>
      <c r="C16" s="21" t="s">
        <v>2</v>
      </c>
      <c r="D16" s="59"/>
      <c r="E16" s="56"/>
      <c r="F16" s="57"/>
      <c r="G16" s="57"/>
      <c r="H16" s="58"/>
      <c r="J16" s="137" t="s">
        <v>79</v>
      </c>
      <c r="K16" s="137"/>
      <c r="L16" s="137"/>
      <c r="M16" s="137"/>
      <c r="N16" s="137"/>
    </row>
    <row r="17" spans="2:14" ht="20.45" customHeight="1" x14ac:dyDescent="0.15">
      <c r="B17" s="133"/>
      <c r="C17" s="21" t="s">
        <v>3</v>
      </c>
      <c r="D17" s="59"/>
      <c r="E17" s="56"/>
      <c r="F17" s="57"/>
      <c r="G17" s="57"/>
      <c r="H17" s="58"/>
      <c r="J17" s="137"/>
      <c r="K17" s="137"/>
      <c r="L17" s="137"/>
      <c r="M17" s="137"/>
      <c r="N17" s="137"/>
    </row>
    <row r="18" spans="2:14" ht="20.45" customHeight="1" x14ac:dyDescent="0.15">
      <c r="B18" s="133"/>
      <c r="C18" s="21" t="s">
        <v>4</v>
      </c>
      <c r="D18" s="59"/>
      <c r="E18" s="56"/>
      <c r="F18" s="57"/>
      <c r="G18" s="57"/>
      <c r="H18" s="58"/>
      <c r="J18" s="137"/>
      <c r="K18" s="137"/>
      <c r="L18" s="137"/>
      <c r="M18" s="137"/>
      <c r="N18" s="137"/>
    </row>
    <row r="19" spans="2:14" ht="20.45" customHeight="1" x14ac:dyDescent="0.15">
      <c r="B19" s="133"/>
      <c r="C19" s="21" t="s">
        <v>5</v>
      </c>
      <c r="D19" s="59"/>
      <c r="E19" s="56"/>
      <c r="F19" s="57"/>
      <c r="G19" s="57"/>
      <c r="H19" s="58"/>
      <c r="J19" s="91" t="s">
        <v>38</v>
      </c>
      <c r="K19" s="92" t="s">
        <v>68</v>
      </c>
      <c r="M19" s="101"/>
      <c r="N19" s="103"/>
    </row>
    <row r="20" spans="2:14" ht="20.45" customHeight="1" x14ac:dyDescent="0.15">
      <c r="B20" s="133"/>
      <c r="C20" s="21" t="s">
        <v>6</v>
      </c>
      <c r="D20" s="59"/>
      <c r="E20" s="56"/>
      <c r="F20" s="57"/>
      <c r="G20" s="57"/>
      <c r="H20" s="58"/>
      <c r="J20" s="147" t="s">
        <v>73</v>
      </c>
      <c r="K20" s="147"/>
      <c r="L20" s="147"/>
      <c r="M20" s="147"/>
      <c r="N20" s="147"/>
    </row>
    <row r="21" spans="2:14" ht="20.45" customHeight="1" x14ac:dyDescent="0.15">
      <c r="B21" s="146"/>
      <c r="C21" s="21" t="s">
        <v>7</v>
      </c>
      <c r="D21" s="59"/>
      <c r="E21" s="56"/>
      <c r="F21" s="57"/>
      <c r="G21" s="57"/>
      <c r="H21" s="58"/>
      <c r="J21" s="11" t="s">
        <v>74</v>
      </c>
      <c r="K21" s="138"/>
      <c r="L21" s="138"/>
      <c r="M21" s="138"/>
      <c r="N21" s="139"/>
    </row>
    <row r="22" spans="2:14" ht="20.45" customHeight="1" x14ac:dyDescent="0.15">
      <c r="B22" s="132">
        <v>2025</v>
      </c>
      <c r="C22" s="21" t="s">
        <v>39</v>
      </c>
      <c r="D22" s="59"/>
      <c r="E22" s="56"/>
      <c r="F22" s="57"/>
      <c r="G22" s="57"/>
      <c r="H22" s="58"/>
      <c r="J22" s="93" t="s">
        <v>52</v>
      </c>
      <c r="K22" s="153"/>
      <c r="L22" s="153"/>
      <c r="M22" s="153"/>
      <c r="N22" s="154"/>
    </row>
    <row r="23" spans="2:14" ht="20.45" customHeight="1" x14ac:dyDescent="0.15">
      <c r="B23" s="133"/>
      <c r="C23" s="23" t="s">
        <v>8</v>
      </c>
      <c r="D23" s="59"/>
      <c r="E23" s="56"/>
      <c r="F23" s="57"/>
      <c r="G23" s="57"/>
      <c r="H23" s="58"/>
      <c r="J23" s="93" t="s">
        <v>53</v>
      </c>
      <c r="K23" s="155"/>
      <c r="L23" s="155"/>
      <c r="M23" s="155"/>
      <c r="N23" s="156"/>
    </row>
    <row r="24" spans="2:14" ht="20.45" customHeight="1" x14ac:dyDescent="0.15">
      <c r="B24" s="128"/>
      <c r="C24" s="24" t="s">
        <v>9</v>
      </c>
      <c r="D24" s="60"/>
      <c r="E24" s="61"/>
      <c r="F24" s="62"/>
      <c r="G24" s="62"/>
      <c r="H24" s="63"/>
      <c r="J24" s="93" t="s">
        <v>55</v>
      </c>
      <c r="K24" s="157"/>
      <c r="L24" s="157"/>
      <c r="M24" s="157"/>
      <c r="N24" s="158"/>
    </row>
    <row r="25" spans="2:14" ht="20.45" customHeight="1" x14ac:dyDescent="0.15">
      <c r="B25" s="152"/>
      <c r="C25" s="152"/>
      <c r="D25" s="54"/>
      <c r="E25" s="54"/>
      <c r="F25" s="54"/>
      <c r="G25" s="54"/>
      <c r="H25" s="54"/>
      <c r="J25" s="94" t="s">
        <v>54</v>
      </c>
      <c r="K25" s="159"/>
      <c r="L25" s="159"/>
      <c r="M25" s="159"/>
      <c r="N25" s="160"/>
    </row>
    <row r="26" spans="2:14" ht="20.100000000000001" customHeight="1" x14ac:dyDescent="0.15">
      <c r="B26" s="5" t="s">
        <v>40</v>
      </c>
      <c r="E26" s="85"/>
      <c r="F26" s="43" t="s">
        <v>59</v>
      </c>
      <c r="K26" s="43"/>
    </row>
    <row r="27" spans="2:14" ht="14.1" customHeight="1" x14ac:dyDescent="0.15">
      <c r="B27" s="104" t="s">
        <v>41</v>
      </c>
      <c r="C27" s="105"/>
      <c r="D27" s="148"/>
      <c r="E27" s="130" t="s">
        <v>42</v>
      </c>
      <c r="F27" s="131"/>
      <c r="G27" s="130" t="s">
        <v>43</v>
      </c>
      <c r="H27" s="131"/>
      <c r="I27" s="130" t="s">
        <v>44</v>
      </c>
      <c r="J27" s="131"/>
      <c r="K27" s="130" t="s">
        <v>45</v>
      </c>
      <c r="L27" s="111"/>
      <c r="M27" s="111"/>
      <c r="N27" s="112"/>
    </row>
    <row r="28" spans="2:14" ht="14.1" customHeight="1" x14ac:dyDescent="0.15">
      <c r="B28" s="142"/>
      <c r="C28" s="149"/>
      <c r="D28" s="150"/>
      <c r="E28" s="14" t="s">
        <v>31</v>
      </c>
      <c r="F28" s="6" t="s">
        <v>32</v>
      </c>
      <c r="G28" s="14" t="s">
        <v>31</v>
      </c>
      <c r="H28" s="6" t="s">
        <v>33</v>
      </c>
      <c r="I28" s="14" t="s">
        <v>31</v>
      </c>
      <c r="J28" s="6" t="s">
        <v>34</v>
      </c>
      <c r="K28" s="14" t="s">
        <v>31</v>
      </c>
      <c r="L28" s="22" t="s">
        <v>46</v>
      </c>
      <c r="M28" s="22" t="s">
        <v>47</v>
      </c>
      <c r="N28" s="20" t="s">
        <v>48</v>
      </c>
    </row>
    <row r="29" spans="2:14" ht="14.1" customHeight="1" x14ac:dyDescent="0.15">
      <c r="B29" s="107"/>
      <c r="C29" s="108"/>
      <c r="D29" s="151"/>
      <c r="E29" s="45" t="s">
        <v>67</v>
      </c>
      <c r="F29" s="25" t="s">
        <v>37</v>
      </c>
      <c r="G29" s="45" t="s">
        <v>67</v>
      </c>
      <c r="H29" s="25" t="s">
        <v>37</v>
      </c>
      <c r="I29" s="16" t="s">
        <v>67</v>
      </c>
      <c r="J29" s="25" t="s">
        <v>37</v>
      </c>
      <c r="K29" s="45" t="s">
        <v>67</v>
      </c>
      <c r="L29" s="25" t="s">
        <v>37</v>
      </c>
      <c r="M29" s="25" t="s">
        <v>37</v>
      </c>
      <c r="N29" s="26" t="s">
        <v>37</v>
      </c>
    </row>
    <row r="30" spans="2:14" ht="20.100000000000001" customHeight="1" x14ac:dyDescent="0.15">
      <c r="B30" s="104">
        <v>2024</v>
      </c>
      <c r="C30" s="106"/>
      <c r="D30" s="27" t="s">
        <v>10</v>
      </c>
      <c r="E30" s="64"/>
      <c r="F30" s="65"/>
      <c r="G30" s="64"/>
      <c r="H30" s="65"/>
      <c r="I30" s="66"/>
      <c r="J30" s="67"/>
      <c r="K30" s="64"/>
      <c r="L30" s="68"/>
      <c r="M30" s="68"/>
      <c r="N30" s="67"/>
    </row>
    <row r="31" spans="2:14" ht="20.100000000000001" customHeight="1" x14ac:dyDescent="0.15">
      <c r="B31" s="142"/>
      <c r="C31" s="143"/>
      <c r="D31" s="28" t="s">
        <v>0</v>
      </c>
      <c r="E31" s="69"/>
      <c r="F31" s="70"/>
      <c r="G31" s="69"/>
      <c r="H31" s="70"/>
      <c r="I31" s="69"/>
      <c r="J31" s="71"/>
      <c r="K31" s="69"/>
      <c r="L31" s="72"/>
      <c r="M31" s="72"/>
      <c r="N31" s="71"/>
    </row>
    <row r="32" spans="2:14" ht="20.100000000000001" customHeight="1" x14ac:dyDescent="0.15">
      <c r="B32" s="142"/>
      <c r="C32" s="143"/>
      <c r="D32" s="28" t="s">
        <v>1</v>
      </c>
      <c r="E32" s="69"/>
      <c r="F32" s="70"/>
      <c r="G32" s="69"/>
      <c r="H32" s="70"/>
      <c r="I32" s="69"/>
      <c r="J32" s="71"/>
      <c r="K32" s="69"/>
      <c r="L32" s="72"/>
      <c r="M32" s="72"/>
      <c r="N32" s="71"/>
    </row>
    <row r="33" spans="2:14" ht="20.100000000000001" customHeight="1" x14ac:dyDescent="0.15">
      <c r="B33" s="142"/>
      <c r="C33" s="143"/>
      <c r="D33" s="28" t="s">
        <v>2</v>
      </c>
      <c r="E33" s="69"/>
      <c r="F33" s="70"/>
      <c r="G33" s="69"/>
      <c r="H33" s="70"/>
      <c r="I33" s="69"/>
      <c r="J33" s="71"/>
      <c r="K33" s="69"/>
      <c r="L33" s="72"/>
      <c r="M33" s="72"/>
      <c r="N33" s="71"/>
    </row>
    <row r="34" spans="2:14" ht="20.100000000000001" customHeight="1" x14ac:dyDescent="0.15">
      <c r="B34" s="142"/>
      <c r="C34" s="143"/>
      <c r="D34" s="28" t="s">
        <v>3</v>
      </c>
      <c r="E34" s="69"/>
      <c r="F34" s="70"/>
      <c r="G34" s="69"/>
      <c r="H34" s="70"/>
      <c r="I34" s="69"/>
      <c r="J34" s="71"/>
      <c r="K34" s="69"/>
      <c r="L34" s="72"/>
      <c r="M34" s="72"/>
      <c r="N34" s="71"/>
    </row>
    <row r="35" spans="2:14" ht="20.100000000000001" customHeight="1" x14ac:dyDescent="0.15">
      <c r="B35" s="142"/>
      <c r="C35" s="143"/>
      <c r="D35" s="28" t="s">
        <v>4</v>
      </c>
      <c r="E35" s="69"/>
      <c r="F35" s="70"/>
      <c r="G35" s="69"/>
      <c r="H35" s="70"/>
      <c r="I35" s="69"/>
      <c r="J35" s="71"/>
      <c r="K35" s="69"/>
      <c r="L35" s="72"/>
      <c r="M35" s="72"/>
      <c r="N35" s="71"/>
    </row>
    <row r="36" spans="2:14" ht="20.100000000000001" customHeight="1" x14ac:dyDescent="0.15">
      <c r="B36" s="142"/>
      <c r="C36" s="143"/>
      <c r="D36" s="28" t="s">
        <v>5</v>
      </c>
      <c r="E36" s="69"/>
      <c r="F36" s="70"/>
      <c r="G36" s="69"/>
      <c r="H36" s="70"/>
      <c r="I36" s="69"/>
      <c r="J36" s="71"/>
      <c r="K36" s="69"/>
      <c r="L36" s="72"/>
      <c r="M36" s="72"/>
      <c r="N36" s="71"/>
    </row>
    <row r="37" spans="2:14" ht="20.100000000000001" customHeight="1" x14ac:dyDescent="0.15">
      <c r="B37" s="142"/>
      <c r="C37" s="143"/>
      <c r="D37" s="28" t="s">
        <v>6</v>
      </c>
      <c r="E37" s="69"/>
      <c r="F37" s="70"/>
      <c r="G37" s="69"/>
      <c r="H37" s="70"/>
      <c r="I37" s="69"/>
      <c r="J37" s="71"/>
      <c r="K37" s="69"/>
      <c r="L37" s="72"/>
      <c r="M37" s="72"/>
      <c r="N37" s="71"/>
    </row>
    <row r="38" spans="2:14" ht="20.100000000000001" customHeight="1" x14ac:dyDescent="0.15">
      <c r="B38" s="144"/>
      <c r="C38" s="145"/>
      <c r="D38" s="28" t="s">
        <v>7</v>
      </c>
      <c r="E38" s="69"/>
      <c r="F38" s="70"/>
      <c r="G38" s="69"/>
      <c r="H38" s="70"/>
      <c r="I38" s="69"/>
      <c r="J38" s="71"/>
      <c r="K38" s="69"/>
      <c r="L38" s="72"/>
      <c r="M38" s="72"/>
      <c r="N38" s="71"/>
    </row>
    <row r="39" spans="2:14" ht="20.100000000000001" customHeight="1" x14ac:dyDescent="0.15">
      <c r="B39" s="140">
        <v>2025</v>
      </c>
      <c r="C39" s="141"/>
      <c r="D39" s="29" t="s">
        <v>11</v>
      </c>
      <c r="E39" s="69"/>
      <c r="F39" s="70"/>
      <c r="G39" s="69"/>
      <c r="H39" s="70"/>
      <c r="I39" s="69"/>
      <c r="J39" s="71"/>
      <c r="K39" s="69"/>
      <c r="L39" s="72"/>
      <c r="M39" s="72"/>
      <c r="N39" s="71"/>
    </row>
    <row r="40" spans="2:14" ht="20.100000000000001" customHeight="1" x14ac:dyDescent="0.15">
      <c r="B40" s="142"/>
      <c r="C40" s="143"/>
      <c r="D40" s="28" t="s">
        <v>8</v>
      </c>
      <c r="E40" s="69"/>
      <c r="F40" s="70"/>
      <c r="G40" s="69"/>
      <c r="H40" s="70"/>
      <c r="I40" s="69"/>
      <c r="J40" s="71"/>
      <c r="K40" s="69"/>
      <c r="L40" s="72"/>
      <c r="M40" s="72"/>
      <c r="N40" s="71"/>
    </row>
    <row r="41" spans="2:14" ht="20.100000000000001" customHeight="1" x14ac:dyDescent="0.15">
      <c r="B41" s="107"/>
      <c r="C41" s="109"/>
      <c r="D41" s="30" t="s">
        <v>9</v>
      </c>
      <c r="E41" s="73"/>
      <c r="F41" s="74"/>
      <c r="G41" s="73"/>
      <c r="H41" s="74"/>
      <c r="I41" s="75"/>
      <c r="J41" s="76"/>
      <c r="K41" s="73"/>
      <c r="L41" s="77"/>
      <c r="M41" s="77"/>
      <c r="N41" s="78"/>
    </row>
    <row r="42" spans="2:14" ht="20.100000000000001" customHeight="1" x14ac:dyDescent="0.15">
      <c r="B42" s="89" t="s">
        <v>71</v>
      </c>
      <c r="C42" s="90"/>
      <c r="D42" s="90"/>
      <c r="E42" s="90"/>
      <c r="F42" s="90"/>
      <c r="G42" s="90"/>
      <c r="H42" s="100" t="s">
        <v>75</v>
      </c>
      <c r="I42" s="100"/>
      <c r="J42" s="100"/>
      <c r="K42" s="100"/>
      <c r="L42" s="100"/>
      <c r="M42" s="100"/>
      <c r="N42" s="100"/>
    </row>
    <row r="43" spans="2:14" s="31" customFormat="1" ht="20.100000000000001" customHeight="1" x14ac:dyDescent="0.15"/>
    <row r="44" spans="2:14" s="31" customFormat="1" ht="20.100000000000001" customHeight="1" x14ac:dyDescent="0.15"/>
    <row r="45" spans="2:14" s="31" customFormat="1" ht="20.100000000000001" customHeight="1" x14ac:dyDescent="0.15"/>
    <row r="46" spans="2:14" s="31" customFormat="1" ht="20.100000000000001" customHeight="1" x14ac:dyDescent="0.15"/>
    <row r="47" spans="2:14" s="31" customFormat="1" ht="20.100000000000001" customHeight="1" x14ac:dyDescent="0.15"/>
    <row r="48" spans="2:14" s="31" customFormat="1" ht="20.100000000000001" customHeight="1" x14ac:dyDescent="0.15"/>
    <row r="49" s="31" customFormat="1" ht="20.100000000000001" customHeight="1" x14ac:dyDescent="0.15"/>
    <row r="50" s="31" customFormat="1" ht="20.100000000000001" customHeight="1" x14ac:dyDescent="0.15"/>
    <row r="51" s="31" customFormat="1" ht="20.100000000000001" customHeight="1" x14ac:dyDescent="0.15"/>
    <row r="52" s="31" customFormat="1" ht="20.100000000000001" customHeight="1" x14ac:dyDescent="0.15"/>
    <row r="53" s="31" customFormat="1" ht="20.100000000000001" customHeight="1" x14ac:dyDescent="0.15"/>
    <row r="54" s="31" customFormat="1" ht="14.1" customHeight="1" x14ac:dyDescent="0.15"/>
    <row r="55" s="31" customFormat="1" ht="20.100000000000001" customHeight="1" x14ac:dyDescent="0.15"/>
    <row r="56" s="31" customFormat="1" ht="14.1" customHeight="1" x14ac:dyDescent="0.15"/>
    <row r="57" s="31" customFormat="1" ht="14.1" customHeight="1" x14ac:dyDescent="0.15"/>
    <row r="58" s="31" customFormat="1" ht="14.1" customHeight="1" x14ac:dyDescent="0.15"/>
    <row r="59" s="31" customFormat="1" ht="20.100000000000001" customHeight="1" x14ac:dyDescent="0.15"/>
    <row r="60" s="31" customFormat="1" ht="20.100000000000001" customHeight="1" x14ac:dyDescent="0.15"/>
    <row r="61" s="31" customFormat="1" ht="20.100000000000001" customHeight="1" x14ac:dyDescent="0.15"/>
    <row r="62" s="31" customFormat="1" ht="20.100000000000001" customHeight="1" x14ac:dyDescent="0.15"/>
    <row r="63" s="31" customFormat="1" ht="20.100000000000001" customHeight="1" x14ac:dyDescent="0.15"/>
    <row r="64" s="31" customFormat="1"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17.100000000000001" customHeight="1" x14ac:dyDescent="0.15"/>
    <row r="73" s="31" customFormat="1" ht="17.100000000000001" customHeight="1" x14ac:dyDescent="0.15"/>
    <row r="74" s="31" customFormat="1" ht="17.100000000000001" customHeight="1" x14ac:dyDescent="0.15"/>
    <row r="75" s="31" customFormat="1" ht="17.100000000000001" customHeight="1" x14ac:dyDescent="0.15"/>
    <row r="76" s="31" customFormat="1" ht="17.100000000000001" customHeight="1" x14ac:dyDescent="0.15"/>
    <row r="77" s="31" customFormat="1" ht="17.100000000000001" customHeight="1" x14ac:dyDescent="0.15"/>
    <row r="78" s="31" customFormat="1" ht="17.100000000000001" customHeight="1" x14ac:dyDescent="0.15"/>
    <row r="79" s="31" customFormat="1" ht="17.100000000000001" customHeight="1" x14ac:dyDescent="0.15"/>
    <row r="80" s="31" customFormat="1" ht="17.100000000000001" customHeight="1" x14ac:dyDescent="0.15"/>
    <row r="81" s="31" customFormat="1" ht="17.100000000000001" customHeight="1" x14ac:dyDescent="0.15"/>
    <row r="82" s="31" customFormat="1" ht="17.100000000000001" customHeight="1" x14ac:dyDescent="0.15"/>
    <row r="83" s="31" customFormat="1" ht="17.100000000000001" customHeight="1" x14ac:dyDescent="0.15"/>
    <row r="84" s="31" customFormat="1" ht="17.100000000000001" customHeight="1" x14ac:dyDescent="0.15"/>
    <row r="85" s="31" customFormat="1" ht="17.100000000000001" customHeight="1" x14ac:dyDescent="0.15"/>
    <row r="86" s="31" customFormat="1" ht="17.100000000000001" customHeight="1" x14ac:dyDescent="0.15"/>
    <row r="87" s="31" customFormat="1" ht="17.100000000000001" customHeight="1" x14ac:dyDescent="0.15"/>
    <row r="88" s="31" customFormat="1" ht="17.100000000000001" customHeight="1" x14ac:dyDescent="0.15"/>
    <row r="89" s="31" customFormat="1" ht="17.100000000000001" customHeight="1" x14ac:dyDescent="0.15"/>
    <row r="90" s="31" customFormat="1" ht="17.100000000000001" customHeight="1" x14ac:dyDescent="0.15"/>
    <row r="91" s="31" customFormat="1" ht="17.100000000000001" customHeight="1" x14ac:dyDescent="0.15"/>
    <row r="92" s="31" customFormat="1" ht="17.100000000000001" customHeight="1" x14ac:dyDescent="0.15"/>
    <row r="93" s="31" customFormat="1" ht="17.100000000000001" customHeight="1" x14ac:dyDescent="0.15"/>
    <row r="94" s="31" customFormat="1" ht="17.100000000000001" customHeight="1" x14ac:dyDescent="0.15"/>
    <row r="95" s="31" customFormat="1" ht="17.100000000000001" customHeight="1" x14ac:dyDescent="0.15"/>
    <row r="96" s="31" customFormat="1" ht="17.100000000000001" customHeight="1" x14ac:dyDescent="0.15"/>
    <row r="97" s="31" customFormat="1" ht="17.100000000000001" customHeight="1" x14ac:dyDescent="0.15"/>
    <row r="98" s="31" customFormat="1" ht="17.100000000000001" customHeight="1" x14ac:dyDescent="0.15"/>
    <row r="99" s="31" customFormat="1" ht="17.100000000000001" customHeight="1" x14ac:dyDescent="0.15"/>
    <row r="100" s="31" customFormat="1" ht="17.100000000000001" customHeight="1" x14ac:dyDescent="0.15"/>
    <row r="101" s="31" customFormat="1" ht="17.100000000000001" customHeight="1" x14ac:dyDescent="0.15"/>
    <row r="102" s="31" customFormat="1" ht="17.100000000000001" customHeight="1" x14ac:dyDescent="0.15"/>
    <row r="103" s="31" customFormat="1" ht="17.100000000000001" customHeight="1" x14ac:dyDescent="0.15"/>
    <row r="104" s="31" customFormat="1" ht="17.100000000000001" customHeight="1" x14ac:dyDescent="0.15"/>
    <row r="105" s="31" customFormat="1" ht="17.100000000000001" customHeight="1" x14ac:dyDescent="0.15"/>
    <row r="106" s="31" customFormat="1" ht="17.100000000000001" customHeight="1" x14ac:dyDescent="0.15"/>
    <row r="107" s="31" customFormat="1" ht="17.100000000000001" customHeight="1" x14ac:dyDescent="0.15"/>
    <row r="108" s="31" customFormat="1" ht="17.100000000000001" customHeight="1" x14ac:dyDescent="0.15"/>
    <row r="109" s="31" customFormat="1" ht="17.100000000000001" customHeight="1" x14ac:dyDescent="0.15"/>
    <row r="110" s="31" customFormat="1" ht="17.100000000000001" customHeight="1" x14ac:dyDescent="0.15"/>
    <row r="111" s="31" customFormat="1" ht="17.100000000000001" customHeight="1" x14ac:dyDescent="0.15"/>
    <row r="112" s="31" customFormat="1" ht="17.100000000000001" customHeight="1" x14ac:dyDescent="0.15"/>
    <row r="113" s="31" customFormat="1" ht="17.100000000000001" customHeight="1" x14ac:dyDescent="0.15"/>
    <row r="114" s="31" customFormat="1" ht="17.100000000000001" customHeight="1" x14ac:dyDescent="0.15"/>
    <row r="115" s="31" customFormat="1" ht="17.100000000000001" customHeight="1" x14ac:dyDescent="0.15"/>
    <row r="116" s="31" customFormat="1" ht="17.100000000000001" customHeight="1" x14ac:dyDescent="0.15"/>
    <row r="117" s="31" customFormat="1" ht="17.100000000000001" customHeight="1" x14ac:dyDescent="0.15"/>
    <row r="118" s="31" customFormat="1" ht="17.100000000000001" customHeight="1" x14ac:dyDescent="0.15"/>
    <row r="119" s="31" customFormat="1" ht="17.100000000000001" customHeight="1" x14ac:dyDescent="0.15"/>
    <row r="120" s="31" customFormat="1" ht="17.100000000000001" customHeight="1" x14ac:dyDescent="0.15"/>
    <row r="121" s="31" customFormat="1" ht="17.100000000000001" customHeight="1" x14ac:dyDescent="0.15"/>
    <row r="122" s="31" customFormat="1" ht="17.100000000000001" customHeight="1" x14ac:dyDescent="0.15"/>
    <row r="123" s="31" customFormat="1" ht="17.100000000000001" customHeight="1" x14ac:dyDescent="0.15"/>
    <row r="124" s="31" customFormat="1" ht="17.100000000000001" customHeight="1" x14ac:dyDescent="0.15"/>
    <row r="125" s="31" customFormat="1" ht="17.100000000000001" customHeight="1" x14ac:dyDescent="0.15"/>
    <row r="126" s="31" customFormat="1" ht="17.100000000000001" customHeight="1" x14ac:dyDescent="0.15"/>
    <row r="127" s="31" customFormat="1" ht="17.100000000000001" customHeight="1" x14ac:dyDescent="0.15"/>
    <row r="128" s="31" customFormat="1" ht="17.100000000000001" customHeight="1" x14ac:dyDescent="0.15"/>
    <row r="129" s="31" customFormat="1" ht="17.100000000000001" customHeight="1" x14ac:dyDescent="0.15"/>
    <row r="130" s="31" customFormat="1" ht="17.100000000000001" customHeight="1" x14ac:dyDescent="0.15"/>
    <row r="131" s="31" customFormat="1" ht="17.100000000000001" customHeight="1" x14ac:dyDescent="0.15"/>
    <row r="132" s="31" customFormat="1" ht="17.100000000000001" customHeight="1" x14ac:dyDescent="0.15"/>
    <row r="133" s="31" customFormat="1" ht="17.100000000000001" customHeight="1" x14ac:dyDescent="0.15"/>
    <row r="134" s="31" customFormat="1" ht="17.100000000000001" customHeight="1" x14ac:dyDescent="0.15"/>
    <row r="135" s="31" customFormat="1" ht="17.100000000000001" customHeight="1" x14ac:dyDescent="0.15"/>
    <row r="136" s="31" customFormat="1" ht="17.100000000000001" customHeight="1" x14ac:dyDescent="0.15"/>
    <row r="137" s="31" customFormat="1" ht="17.100000000000001" customHeight="1" x14ac:dyDescent="0.15"/>
    <row r="138" s="31" customFormat="1" ht="17.100000000000001" customHeight="1" x14ac:dyDescent="0.15"/>
    <row r="139" s="31" customFormat="1" ht="17.100000000000001" customHeight="1" x14ac:dyDescent="0.15"/>
    <row r="140" s="31" customFormat="1" ht="17.100000000000001" customHeight="1" x14ac:dyDescent="0.15"/>
    <row r="141" s="31" customFormat="1" ht="17.100000000000001" customHeight="1" x14ac:dyDescent="0.15"/>
    <row r="142" s="31" customFormat="1" ht="17.100000000000001" customHeight="1" x14ac:dyDescent="0.15"/>
    <row r="143" s="31" customFormat="1" ht="17.100000000000001" customHeight="1" x14ac:dyDescent="0.15"/>
    <row r="144" s="31" customFormat="1" ht="17.100000000000001" customHeight="1" x14ac:dyDescent="0.15"/>
    <row r="145" s="31" customFormat="1" ht="17.100000000000001" customHeight="1" x14ac:dyDescent="0.15"/>
    <row r="146" s="31" customFormat="1" ht="17.100000000000001" customHeight="1" x14ac:dyDescent="0.15"/>
    <row r="147" s="31" customFormat="1" ht="17.100000000000001" customHeight="1" x14ac:dyDescent="0.15"/>
    <row r="148" s="31" customFormat="1" ht="17.100000000000001" customHeight="1" x14ac:dyDescent="0.15"/>
    <row r="149" s="31" customFormat="1" ht="17.100000000000001" customHeight="1" x14ac:dyDescent="0.15"/>
    <row r="150" s="31" customFormat="1" ht="17.100000000000001" customHeight="1" x14ac:dyDescent="0.15"/>
    <row r="151" s="31" customFormat="1" ht="17.100000000000001" customHeight="1" x14ac:dyDescent="0.15"/>
    <row r="152" s="31" customFormat="1" ht="17.100000000000001" customHeight="1" x14ac:dyDescent="0.15"/>
    <row r="153" s="31" customFormat="1" ht="17.100000000000001" customHeight="1" x14ac:dyDescent="0.15"/>
    <row r="154" s="31" customFormat="1" ht="17.100000000000001" customHeight="1" x14ac:dyDescent="0.15"/>
    <row r="155" s="31" customFormat="1" ht="17.100000000000001" customHeight="1" x14ac:dyDescent="0.15"/>
    <row r="156" s="31" customFormat="1" ht="17.100000000000001" customHeight="1" x14ac:dyDescent="0.15"/>
    <row r="157" s="31" customFormat="1" ht="17.100000000000001" customHeight="1" x14ac:dyDescent="0.15"/>
    <row r="158" s="31" customFormat="1" ht="17.100000000000001" customHeight="1" x14ac:dyDescent="0.15"/>
    <row r="159" s="31" customFormat="1" ht="17.100000000000001" customHeight="1" x14ac:dyDescent="0.15"/>
    <row r="160" s="31" customFormat="1" ht="17.100000000000001" customHeight="1" x14ac:dyDescent="0.15"/>
    <row r="161" s="31" customFormat="1" ht="17.100000000000001" customHeight="1" x14ac:dyDescent="0.15"/>
    <row r="162" s="31" customFormat="1" ht="17.100000000000001" customHeight="1" x14ac:dyDescent="0.15"/>
    <row r="163" s="31" customFormat="1" ht="17.100000000000001" customHeight="1" x14ac:dyDescent="0.15"/>
    <row r="164" s="31" customFormat="1" ht="17.100000000000001" customHeight="1" x14ac:dyDescent="0.15"/>
    <row r="165" s="31" customFormat="1" ht="17.100000000000001" customHeight="1" x14ac:dyDescent="0.15"/>
    <row r="166" s="31" customFormat="1" ht="17.100000000000001" customHeight="1" x14ac:dyDescent="0.15"/>
    <row r="167" s="31" customFormat="1" ht="17.100000000000001" customHeight="1" x14ac:dyDescent="0.15"/>
    <row r="168" s="31" customFormat="1" ht="17.100000000000001" customHeight="1" x14ac:dyDescent="0.15"/>
    <row r="169" s="31" customFormat="1" ht="17.100000000000001" customHeight="1" x14ac:dyDescent="0.15"/>
    <row r="170" s="31" customFormat="1" ht="17.100000000000001" customHeight="1" x14ac:dyDescent="0.15"/>
    <row r="171" s="31" customFormat="1" ht="17.100000000000001" customHeight="1" x14ac:dyDescent="0.15"/>
    <row r="172" s="31" customFormat="1" ht="17.100000000000001" customHeight="1" x14ac:dyDescent="0.15"/>
    <row r="173" s="31" customFormat="1" ht="17.100000000000001" customHeight="1" x14ac:dyDescent="0.15"/>
    <row r="174" s="31" customFormat="1" ht="17.100000000000001" customHeight="1" x14ac:dyDescent="0.15"/>
    <row r="175" s="31" customFormat="1" ht="17.100000000000001" customHeight="1" x14ac:dyDescent="0.15"/>
    <row r="176" s="31" customFormat="1" ht="17.100000000000001" customHeight="1" x14ac:dyDescent="0.15"/>
    <row r="177" s="31" customFormat="1" ht="17.100000000000001" customHeight="1" x14ac:dyDescent="0.15"/>
    <row r="178" s="31" customFormat="1" ht="17.100000000000001" customHeight="1" x14ac:dyDescent="0.15"/>
    <row r="179" s="31" customFormat="1" ht="17.100000000000001" customHeight="1" x14ac:dyDescent="0.15"/>
    <row r="180" s="31" customFormat="1" ht="17.100000000000001" customHeight="1" x14ac:dyDescent="0.15"/>
    <row r="181" s="31" customFormat="1" ht="17.100000000000001" customHeight="1" x14ac:dyDescent="0.15"/>
    <row r="182" s="31" customFormat="1" ht="17.100000000000001" customHeight="1" x14ac:dyDescent="0.15"/>
    <row r="183" s="31" customFormat="1" ht="17.100000000000001" customHeight="1" x14ac:dyDescent="0.15"/>
    <row r="184" s="31" customFormat="1" ht="17.100000000000001" customHeight="1" x14ac:dyDescent="0.15"/>
    <row r="185" s="31" customFormat="1" ht="17.100000000000001" customHeight="1" x14ac:dyDescent="0.15"/>
    <row r="186" s="31" customFormat="1" ht="17.100000000000001" customHeight="1" x14ac:dyDescent="0.15"/>
    <row r="187" s="31" customFormat="1" ht="17.100000000000001" customHeight="1" x14ac:dyDescent="0.15"/>
    <row r="188" s="31" customFormat="1" ht="17.100000000000001" customHeight="1" x14ac:dyDescent="0.15"/>
    <row r="189" s="31" customFormat="1" ht="17.100000000000001" customHeight="1" x14ac:dyDescent="0.15"/>
    <row r="190" s="31" customFormat="1" ht="17.100000000000001" customHeight="1" x14ac:dyDescent="0.15"/>
    <row r="191" s="31" customFormat="1" ht="17.100000000000001" customHeight="1" x14ac:dyDescent="0.15"/>
    <row r="192" s="31" customFormat="1" ht="17.100000000000001" customHeight="1" x14ac:dyDescent="0.15"/>
    <row r="193" s="31" customFormat="1" ht="17.100000000000001" customHeight="1" x14ac:dyDescent="0.15"/>
    <row r="194" s="31" customFormat="1" ht="17.100000000000001" customHeight="1" x14ac:dyDescent="0.15"/>
    <row r="195" s="31" customFormat="1" ht="17.100000000000001" customHeight="1" x14ac:dyDescent="0.15"/>
    <row r="196" s="31" customFormat="1" ht="17.100000000000001" customHeight="1" x14ac:dyDescent="0.15"/>
    <row r="197" s="31" customFormat="1" ht="17.100000000000001" customHeight="1" x14ac:dyDescent="0.15"/>
    <row r="198" s="31" customFormat="1" ht="17.100000000000001" customHeight="1" x14ac:dyDescent="0.15"/>
    <row r="199" s="31" customFormat="1" ht="17.100000000000001" customHeight="1" x14ac:dyDescent="0.15"/>
    <row r="200" s="31" customFormat="1" ht="17.100000000000001" customHeight="1" x14ac:dyDescent="0.15"/>
  </sheetData>
  <sheetProtection algorithmName="SHA-512" hashValue="vhICbkk7BYVrRZHT5BQ0+BuIWPmTpDTl1Mpf5S3Wpmjub/N+njvLOT4bs71SkxhDFp9AfKg5NfuAbVx1jkLDlw==" saltValue="3gc1P8iMjTQ6Ri7gX+N4tg==" spinCount="100000" sheet="1" objects="1" scenarios="1" selectLockedCells="1"/>
  <mergeCells count="37">
    <mergeCell ref="B39:C41"/>
    <mergeCell ref="B30:C38"/>
    <mergeCell ref="K27:N27"/>
    <mergeCell ref="B13:B21"/>
    <mergeCell ref="J20:N20"/>
    <mergeCell ref="J14:N15"/>
    <mergeCell ref="J16:N18"/>
    <mergeCell ref="B27:D29"/>
    <mergeCell ref="E27:F27"/>
    <mergeCell ref="G27:H27"/>
    <mergeCell ref="B25:C25"/>
    <mergeCell ref="M19:N19"/>
    <mergeCell ref="K22:N22"/>
    <mergeCell ref="K23:N23"/>
    <mergeCell ref="K24:N24"/>
    <mergeCell ref="K25:N25"/>
    <mergeCell ref="B10:C11"/>
    <mergeCell ref="D10:D12"/>
    <mergeCell ref="E10:H10"/>
    <mergeCell ref="J12:N13"/>
    <mergeCell ref="K21:N21"/>
    <mergeCell ref="H42:N42"/>
    <mergeCell ref="L5:N5"/>
    <mergeCell ref="B4:D5"/>
    <mergeCell ref="E4:G4"/>
    <mergeCell ref="H4:H5"/>
    <mergeCell ref="C6:D6"/>
    <mergeCell ref="E6:E7"/>
    <mergeCell ref="F6:F7"/>
    <mergeCell ref="L6:N7"/>
    <mergeCell ref="C7:D7"/>
    <mergeCell ref="H6:H7"/>
    <mergeCell ref="G6:G7"/>
    <mergeCell ref="K6:K7"/>
    <mergeCell ref="J9:N9"/>
    <mergeCell ref="I27:J27"/>
    <mergeCell ref="B22:B24"/>
  </mergeCells>
  <phoneticPr fontId="3"/>
  <conditionalFormatting sqref="E30">
    <cfRule type="expression" dxfId="7" priority="2" stopIfTrue="1">
      <formula>$H$1=1</formula>
    </cfRule>
  </conditionalFormatting>
  <conditionalFormatting sqref="E30:N41">
    <cfRule type="expression" dxfId="6" priority="1" stopIfTrue="1">
      <formula>$H$1=1</formula>
    </cfRule>
  </conditionalFormatting>
  <conditionalFormatting sqref="J9:N9">
    <cfRule type="expression" dxfId="5" priority="3" stopIfTrue="1">
      <formula>$J$9=""</formula>
    </cfRule>
  </conditionalFormatting>
  <dataValidations count="5">
    <dataValidation type="whole" allowBlank="1" showInputMessage="1" showErrorMessage="1" sqref="N4" xr:uid="{00000000-0002-0000-0000-000000000000}">
      <formula1>1</formula1>
      <formula2>999999</formula2>
    </dataValidation>
    <dataValidation type="whole" allowBlank="1" showInputMessage="1" showErrorMessage="1" sqref="H1" xr:uid="{00000000-0002-0000-0000-000001000000}">
      <formula1>0</formula1>
      <formula2>99</formula2>
    </dataValidation>
    <dataValidation type="whole" imeMode="disabled" operator="greaterThanOrEqual" allowBlank="1" showInputMessage="1" showErrorMessage="1" sqref="E6:H7 E13:E24 E30:E41 G30:G41 I30:I41 K30:K41" xr:uid="{00000000-0002-0000-0000-000002000000}">
      <formula1>0</formula1>
    </dataValidation>
    <dataValidation type="whole" imeMode="disabled" allowBlank="1" showInputMessage="1" showErrorMessage="1" sqref="D13:D24" xr:uid="{00000000-0002-0000-0000-000003000000}">
      <formula1>0</formula1>
      <formula2>99</formula2>
    </dataValidation>
    <dataValidation type="decimal" imeMode="disabled" operator="greaterThanOrEqual" allowBlank="1" showInputMessage="1" showErrorMessage="1" sqref="L30:N41 F30:F41 H30:H41 J30:J41 F13:H24" xr:uid="{00000000-0002-0000-0000-000004000000}">
      <formula1>0</formula1>
    </dataValidation>
  </dataValidations>
  <printOptions horizontalCentered="1"/>
  <pageMargins left="0.19685039370078741" right="0.19685039370078741" top="0.39370078740157483" bottom="0" header="0" footer="0"/>
  <pageSetup paperSize="9" scale="7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00"/>
  <sheetViews>
    <sheetView zoomScale="70" zoomScaleNormal="70" workbookViewId="0">
      <selection activeCell="D50" sqref="D50"/>
    </sheetView>
  </sheetViews>
  <sheetFormatPr defaultColWidth="9" defaultRowHeight="17.100000000000001" customHeight="1" x14ac:dyDescent="0.15"/>
  <cols>
    <col min="1" max="1" width="0.875" style="2" customWidth="1"/>
    <col min="2" max="2" width="5.375" style="2" customWidth="1"/>
    <col min="3" max="3" width="4.375" style="2" customWidth="1"/>
    <col min="4" max="4" width="4.625" style="2" customWidth="1"/>
    <col min="5" max="7" width="16.25" style="2" customWidth="1"/>
    <col min="8" max="8" width="17.375" style="2" customWidth="1"/>
    <col min="9" max="13" width="16.25" style="2" customWidth="1"/>
    <col min="14" max="14" width="18.75" style="2" customWidth="1"/>
    <col min="15" max="15" width="0.875" style="2" customWidth="1"/>
    <col min="16" max="16384" width="9" style="2"/>
  </cols>
  <sheetData>
    <row r="1" spans="2:16" ht="21.95" customHeight="1" x14ac:dyDescent="0.15">
      <c r="B1" s="1" t="s">
        <v>12</v>
      </c>
      <c r="G1" s="80" t="s">
        <v>57</v>
      </c>
      <c r="H1" s="88" t="str">
        <f>IF(調査票!H1="","×",IF(調査票!H1&gt;=32,"×","○"))</f>
        <v>×</v>
      </c>
      <c r="I1" s="3" t="s">
        <v>70</v>
      </c>
      <c r="J1" s="4"/>
      <c r="K1" s="4"/>
      <c r="L1" s="4"/>
      <c r="M1" s="4"/>
    </row>
    <row r="2" spans="2:16" ht="14.1" customHeight="1" x14ac:dyDescent="0.15">
      <c r="G2" s="80" t="s">
        <v>58</v>
      </c>
      <c r="L2" s="43"/>
      <c r="N2" s="44"/>
    </row>
    <row r="3" spans="2:16" ht="14.1" customHeight="1" x14ac:dyDescent="0.15">
      <c r="B3" s="5" t="s">
        <v>13</v>
      </c>
      <c r="E3" s="43"/>
      <c r="K3" s="5" t="s">
        <v>14</v>
      </c>
      <c r="M3" s="44"/>
      <c r="N3" s="44"/>
    </row>
    <row r="4" spans="2:16" ht="14.1" customHeight="1" x14ac:dyDescent="0.15">
      <c r="B4" s="104" t="s">
        <v>15</v>
      </c>
      <c r="C4" s="105"/>
      <c r="D4" s="106"/>
      <c r="E4" s="110" t="s">
        <v>16</v>
      </c>
      <c r="F4" s="111"/>
      <c r="G4" s="112"/>
      <c r="H4" s="177" t="s">
        <v>77</v>
      </c>
      <c r="K4" s="8" t="s">
        <v>17</v>
      </c>
      <c r="L4" s="9"/>
      <c r="M4" s="7" t="s">
        <v>18</v>
      </c>
      <c r="N4" s="98" t="str">
        <f>IF(調査票!N4="","※必ず入力して下さい",P4)</f>
        <v>※必ず入力して下さい</v>
      </c>
      <c r="P4" s="99">
        <f>調査票!N4</f>
        <v>0</v>
      </c>
    </row>
    <row r="5" spans="2:16" ht="14.1" customHeight="1" x14ac:dyDescent="0.15">
      <c r="B5" s="107"/>
      <c r="C5" s="108"/>
      <c r="D5" s="109"/>
      <c r="E5" s="7" t="s">
        <v>19</v>
      </c>
      <c r="F5" s="7" t="s">
        <v>20</v>
      </c>
      <c r="G5" s="7" t="s">
        <v>21</v>
      </c>
      <c r="H5" s="178"/>
      <c r="K5" s="7" t="s">
        <v>22</v>
      </c>
      <c r="L5" s="174" t="str">
        <f>IF(調査票!L5="","※必ず入力して下さい","")</f>
        <v>※必ず入力して下さい</v>
      </c>
      <c r="M5" s="175" t="str">
        <f>IF(調査票!M5="","※必ず入力してください","")</f>
        <v>※必ず入力してください</v>
      </c>
      <c r="N5" s="176" t="str">
        <f>IF(調査票!N5="","※必ず入力してください","")</f>
        <v>※必ず入力してください</v>
      </c>
    </row>
    <row r="6" spans="2:16" ht="14.1" customHeight="1" x14ac:dyDescent="0.15">
      <c r="B6" s="11" t="s">
        <v>23</v>
      </c>
      <c r="C6" s="115">
        <v>6</v>
      </c>
      <c r="D6" s="116"/>
      <c r="E6" s="179" t="str">
        <f>IF(調査票!E6="","×","○")</f>
        <v>×</v>
      </c>
      <c r="F6" s="179" t="str">
        <f>IF(調査票!F6="","×","○")</f>
        <v>×</v>
      </c>
      <c r="G6" s="179" t="str">
        <f>IF(調査票!G6="","×","○")</f>
        <v>×</v>
      </c>
      <c r="H6" s="179" t="str">
        <f>IF(調査票!H6="","×","○")</f>
        <v>×</v>
      </c>
      <c r="K6" s="127" t="s">
        <v>24</v>
      </c>
      <c r="L6" s="181" t="str">
        <f>IF(調査票!L6="","※必ず入力して下さい","")</f>
        <v>※必ず入力して下さい</v>
      </c>
      <c r="M6" s="182" t="str">
        <f>IF(調査票!M6="","※必ず入力してください","")</f>
        <v>※必ず入力してください</v>
      </c>
      <c r="N6" s="183" t="str">
        <f>IF(調査票!N6="","※必ず入力してください","")</f>
        <v>※必ず入力してください</v>
      </c>
    </row>
    <row r="7" spans="2:16" ht="14.1" customHeight="1" x14ac:dyDescent="0.15">
      <c r="B7" s="10" t="s">
        <v>25</v>
      </c>
      <c r="C7" s="125">
        <v>2024</v>
      </c>
      <c r="D7" s="126"/>
      <c r="E7" s="180"/>
      <c r="F7" s="180"/>
      <c r="G7" s="180"/>
      <c r="H7" s="180"/>
      <c r="K7" s="128"/>
      <c r="L7" s="184" t="str">
        <f>IF(調査票!L7="","※必ず入力してください","")</f>
        <v>※必ず入力してください</v>
      </c>
      <c r="M7" s="185" t="str">
        <f>IF(調査票!M7="","※必ず入力してください","")</f>
        <v>※必ず入力してください</v>
      </c>
      <c r="N7" s="186" t="str">
        <f>IF(調査票!N7="","※必ず入力してください","")</f>
        <v>※必ず入力してください</v>
      </c>
    </row>
    <row r="8" spans="2:16" ht="14.1" customHeight="1" x14ac:dyDescent="0.15"/>
    <row r="9" spans="2:16" ht="20.100000000000001" customHeight="1" x14ac:dyDescent="0.15">
      <c r="B9" s="5" t="s">
        <v>26</v>
      </c>
      <c r="E9" s="43"/>
      <c r="F9" s="43"/>
      <c r="G9" s="43"/>
      <c r="H9" s="43"/>
    </row>
    <row r="10" spans="2:16" ht="14.1" customHeight="1" x14ac:dyDescent="0.15">
      <c r="B10" s="104" t="s">
        <v>27</v>
      </c>
      <c r="C10" s="105"/>
      <c r="D10" s="169" t="s">
        <v>28</v>
      </c>
      <c r="E10" s="130" t="s">
        <v>29</v>
      </c>
      <c r="F10" s="111"/>
      <c r="G10" s="111"/>
      <c r="H10" s="112"/>
      <c r="J10" s="2" t="s">
        <v>30</v>
      </c>
      <c r="L10" s="13"/>
      <c r="M10" s="13"/>
    </row>
    <row r="11" spans="2:16" ht="14.1" customHeight="1" x14ac:dyDescent="0.15">
      <c r="B11" s="107"/>
      <c r="C11" s="108"/>
      <c r="D11" s="170"/>
      <c r="E11" s="14" t="s">
        <v>31</v>
      </c>
      <c r="F11" s="6" t="s">
        <v>32</v>
      </c>
      <c r="G11" s="6" t="s">
        <v>33</v>
      </c>
      <c r="H11" s="12" t="s">
        <v>34</v>
      </c>
      <c r="J11" s="2" t="s">
        <v>63</v>
      </c>
    </row>
    <row r="12" spans="2:16" ht="14.1" customHeight="1" x14ac:dyDescent="0.15">
      <c r="B12" s="15" t="s">
        <v>35</v>
      </c>
      <c r="C12" s="7" t="s">
        <v>36</v>
      </c>
      <c r="D12" s="171"/>
      <c r="E12" s="16" t="s">
        <v>67</v>
      </c>
      <c r="F12" s="17" t="s">
        <v>37</v>
      </c>
      <c r="G12" s="17" t="s">
        <v>37</v>
      </c>
      <c r="H12" s="18" t="s">
        <v>37</v>
      </c>
      <c r="J12" s="137" t="s">
        <v>66</v>
      </c>
      <c r="K12" s="137"/>
      <c r="L12" s="137"/>
      <c r="M12" s="137"/>
      <c r="N12" s="137"/>
    </row>
    <row r="13" spans="2:16" ht="20.100000000000001" customHeight="1" x14ac:dyDescent="0.15">
      <c r="B13" s="127">
        <v>2024</v>
      </c>
      <c r="C13" s="19" t="s">
        <v>50</v>
      </c>
      <c r="D13" s="33" t="str">
        <f>IF(調査票!D13="","×",IF(調査票!D13&lt;=30,"○",IF(調査票!D13=99,"○","×")))</f>
        <v>×</v>
      </c>
      <c r="E13" s="34" t="str">
        <f>IF(調査票!D13=99,"-",IF(調査票!E13="","×",IF(調査票!K30="","○",IF(調査票!E13&gt;調査票!K30,"×","○"))))</f>
        <v>×</v>
      </c>
      <c r="F13" s="35" t="str">
        <f>IF(調査票!D13=99,"-",IF(調査票!F13="","×",IF(調査票!F30="","○",IF(調査票!F13&gt;調査票!F30,"×","○"))))</f>
        <v>×</v>
      </c>
      <c r="G13" s="35" t="str">
        <f>IF(調査票!D13=99,"-",IF(調査票!G13="","×",IF(調査票!H30="","○",IF(調査票!G13&gt;調査票!H30,"×","○"))))</f>
        <v>×</v>
      </c>
      <c r="H13" s="36" t="str">
        <f>IF(調査票!D13=99,"-",IF(調査票!H13="","×",IF(調査票!J30="","○",IF(調査票!H13&gt;調査票!J30,"×","○"))))</f>
        <v>×</v>
      </c>
      <c r="J13" s="137"/>
      <c r="K13" s="137"/>
      <c r="L13" s="137"/>
      <c r="M13" s="137"/>
      <c r="N13" s="137"/>
    </row>
    <row r="14" spans="2:16" ht="20.100000000000001" customHeight="1" x14ac:dyDescent="0.15">
      <c r="B14" s="133"/>
      <c r="C14" s="21" t="s">
        <v>0</v>
      </c>
      <c r="D14" s="37" t="str">
        <f>IF(調査票!D14="","×",IF(調査票!D14&lt;=31,"○",IF(調査票!D14=99,"○","×")))</f>
        <v>×</v>
      </c>
      <c r="E14" s="34" t="str">
        <f>IF(調査票!D14=99,"-",IF(調査票!E14="","×",IF(調査票!K31="","○",IF(調査票!E14&gt;調査票!K31,"×","○"))))</f>
        <v>×</v>
      </c>
      <c r="F14" s="35" t="str">
        <f>IF(調査票!D14=99,"-",IF(調査票!F14="","×",IF(調査票!F31="","○",IF(調査票!F14&gt;調査票!F31,"×","○"))))</f>
        <v>×</v>
      </c>
      <c r="G14" s="35" t="str">
        <f>IF(調査票!D14=99,"-",IF(調査票!G14="","×",IF(調査票!H31="","○",IF(調査票!G14&gt;調査票!H31,"×","○"))))</f>
        <v>×</v>
      </c>
      <c r="H14" s="38" t="str">
        <f>IF(調査票!D14=99,"-",IF(調査票!H14="","×",IF(調査票!J31="","○",IF(調査票!H14&gt;調査票!J31,"×","○"))))</f>
        <v>×</v>
      </c>
      <c r="J14" s="137" t="s">
        <v>65</v>
      </c>
      <c r="K14" s="137"/>
      <c r="L14" s="137"/>
      <c r="M14" s="137"/>
      <c r="N14" s="137"/>
    </row>
    <row r="15" spans="2:16" ht="20.100000000000001" customHeight="1" x14ac:dyDescent="0.15">
      <c r="B15" s="133"/>
      <c r="C15" s="21" t="s">
        <v>1</v>
      </c>
      <c r="D15" s="37" t="str">
        <f>IF(調査票!D15="","×",IF(調査票!D15&lt;=30,"○",IF(調査票!D15=99,"○","×")))</f>
        <v>×</v>
      </c>
      <c r="E15" s="34" t="str">
        <f>IF(調査票!D15=99,"-",IF(調査票!E15="","×",IF(調査票!K32="","○",IF(調査票!E15&gt;調査票!K32,"×","○"))))</f>
        <v>×</v>
      </c>
      <c r="F15" s="35" t="str">
        <f>IF(調査票!D15=99,"-",IF(調査票!F15="","×",IF(調査票!F32="","○",IF(調査票!F15&gt;調査票!F32,"×","○"))))</f>
        <v>×</v>
      </c>
      <c r="G15" s="35" t="str">
        <f>IF(調査票!D15=99,"-",IF(調査票!G15="","×",IF(調査票!H32="","○",IF(調査票!G15&gt;調査票!H32,"×","○"))))</f>
        <v>×</v>
      </c>
      <c r="H15" s="38" t="str">
        <f>IF(調査票!D15=99,"-",IF(調査票!H15="","×",IF(調査票!J32="","○",IF(調査票!H15&gt;調査票!J32,"×","○"))))</f>
        <v>×</v>
      </c>
      <c r="J15" s="137"/>
      <c r="K15" s="137"/>
      <c r="L15" s="137"/>
      <c r="M15" s="137"/>
      <c r="N15" s="137"/>
    </row>
    <row r="16" spans="2:16" ht="20.100000000000001" customHeight="1" x14ac:dyDescent="0.15">
      <c r="B16" s="133"/>
      <c r="C16" s="21" t="s">
        <v>2</v>
      </c>
      <c r="D16" s="37" t="str">
        <f>IF(調査票!D16="","×",IF(調査票!D16&lt;=31,"○",IF(調査票!D16=99,"○","×")))</f>
        <v>×</v>
      </c>
      <c r="E16" s="34" t="str">
        <f>IF(調査票!D16=99,"-",IF(調査票!E16="","×",IF(調査票!K33="","○",IF(調査票!E16&gt;調査票!K33,"×","○"))))</f>
        <v>×</v>
      </c>
      <c r="F16" s="35" t="str">
        <f>IF(調査票!D16=99,"-",IF(調査票!F16="","×",IF(調査票!F33="","○",IF(調査票!F16&gt;調査票!F33,"×","○"))))</f>
        <v>×</v>
      </c>
      <c r="G16" s="35" t="str">
        <f>IF(調査票!D16=99,"-",IF(調査票!G16="","×",IF(調査票!H33="","○",IF(調査票!G16&gt;調査票!H33,"×","○"))))</f>
        <v>×</v>
      </c>
      <c r="H16" s="38" t="str">
        <f>IF(調査票!D16=99,"-",IF(調査票!H16="","×",IF(調査票!J33="","○",IF(調査票!H16&gt;調査票!J33,"×","○"))))</f>
        <v>×</v>
      </c>
      <c r="J16" s="137" t="s">
        <v>79</v>
      </c>
      <c r="K16" s="137"/>
      <c r="L16" s="137"/>
      <c r="M16" s="137"/>
      <c r="N16" s="137"/>
    </row>
    <row r="17" spans="2:14" ht="20.100000000000001" customHeight="1" x14ac:dyDescent="0.15">
      <c r="B17" s="133"/>
      <c r="C17" s="21" t="s">
        <v>3</v>
      </c>
      <c r="D17" s="37" t="str">
        <f>IF(調査票!D17="","×",IF(調査票!D17&lt;=31,"○",IF(調査票!D17=99,"○","×")))</f>
        <v>×</v>
      </c>
      <c r="E17" s="34" t="str">
        <f>IF(調査票!D17=99,"-",IF(調査票!E17="","×",IF(調査票!K34="","○",IF(調査票!E17&gt;調査票!K34,"×","○"))))</f>
        <v>×</v>
      </c>
      <c r="F17" s="35" t="str">
        <f>IF(調査票!D17=99,"-",IF(調査票!F17="","×",IF(調査票!F34="","○",IF(調査票!F17&gt;調査票!F34,"×","○"))))</f>
        <v>×</v>
      </c>
      <c r="G17" s="35" t="str">
        <f>IF(調査票!D17=99,"-",IF(調査票!G17="","×",IF(調査票!H34="","○",IF(調査票!G17&gt;調査票!H34,"×","○"))))</f>
        <v>×</v>
      </c>
      <c r="H17" s="38" t="str">
        <f>IF(調査票!D17=99,"-",IF(調査票!H17="","×",IF(調査票!J34="","○",IF(調査票!H17&gt;調査票!J34,"×","○"))))</f>
        <v>×</v>
      </c>
      <c r="J17" s="137"/>
      <c r="K17" s="137"/>
      <c r="L17" s="137"/>
      <c r="M17" s="137"/>
      <c r="N17" s="137"/>
    </row>
    <row r="18" spans="2:14" ht="20.100000000000001" customHeight="1" x14ac:dyDescent="0.15">
      <c r="B18" s="133"/>
      <c r="C18" s="21" t="s">
        <v>4</v>
      </c>
      <c r="D18" s="37" t="str">
        <f>IF(調査票!D18="","×",IF(調査票!D18&lt;=30,"○",IF(調査票!D18=99,"○","×")))</f>
        <v>×</v>
      </c>
      <c r="E18" s="34" t="str">
        <f>IF(調査票!D18=99,"-",IF(調査票!E18="","×",IF(調査票!K35="","○",IF(調査票!E18&gt;調査票!K35,"×","○"))))</f>
        <v>×</v>
      </c>
      <c r="F18" s="35" t="str">
        <f>IF(調査票!D18=99,"-",IF(調査票!F18="","×",IF(調査票!F35="","○",IF(調査票!F18&gt;調査票!F35,"×","○"))))</f>
        <v>×</v>
      </c>
      <c r="G18" s="35" t="str">
        <f>IF(調査票!D18=99,"-",IF(調査票!G18="","×",IF(調査票!H35="","○",IF(調査票!G18&gt;調査票!H35,"×","○"))))</f>
        <v>×</v>
      </c>
      <c r="H18" s="38" t="str">
        <f>IF(調査票!D18=99,"-",IF(調査票!H18="","×",IF(調査票!J35="","○",IF(調査票!H18&gt;調査票!J35,"×","○"))))</f>
        <v>×</v>
      </c>
      <c r="J18" s="137"/>
      <c r="K18" s="137"/>
      <c r="L18" s="137"/>
      <c r="M18" s="137"/>
      <c r="N18" s="137"/>
    </row>
    <row r="19" spans="2:14" ht="20.100000000000001" customHeight="1" x14ac:dyDescent="0.15">
      <c r="B19" s="133"/>
      <c r="C19" s="21" t="s">
        <v>5</v>
      </c>
      <c r="D19" s="37" t="str">
        <f>IF(調査票!D19="","×",IF(調査票!D19&lt;=31,"○",IF(調査票!D19=99,"○","×")))</f>
        <v>×</v>
      </c>
      <c r="E19" s="34" t="str">
        <f>IF(調査票!D19=99,"-",IF(調査票!E19="","×",IF(調査票!K36="","○",IF(調査票!E19&gt;調査票!K36,"×","○"))))</f>
        <v>×</v>
      </c>
      <c r="F19" s="35" t="str">
        <f>IF(調査票!D19=99,"-",IF(調査票!F19="","×",IF(調査票!F36="","○",IF(調査票!F19&gt;調査票!F36,"×","○"))))</f>
        <v>×</v>
      </c>
      <c r="G19" s="35" t="str">
        <f>IF(調査票!D19=99,"-",IF(調査票!G19="","×",IF(調査票!H36="","○",IF(調査票!G19&gt;調査票!H36,"×","○"))))</f>
        <v>×</v>
      </c>
      <c r="H19" s="38" t="str">
        <f>IF(調査票!D19=99,"-",IF(調査票!H19="","×",IF(調査票!J36="","○",IF(調査票!H19&gt;調査票!J36,"×","○"))))</f>
        <v>×</v>
      </c>
      <c r="J19" s="5" t="s">
        <v>38</v>
      </c>
      <c r="M19" s="172" t="str">
        <f>IF(調査票!M19="","※該当する場合は入力して下さい","")</f>
        <v>※該当する場合は入力して下さい</v>
      </c>
      <c r="N19" s="173"/>
    </row>
    <row r="20" spans="2:14" ht="20.100000000000001" customHeight="1" x14ac:dyDescent="0.15">
      <c r="B20" s="133"/>
      <c r="C20" s="21" t="s">
        <v>6</v>
      </c>
      <c r="D20" s="37" t="str">
        <f>IF(調査票!D20="","×",IF(調査票!D20&lt;=30,"○",IF(調査票!D20=99,"○","×")))</f>
        <v>×</v>
      </c>
      <c r="E20" s="34" t="str">
        <f>IF(調査票!D20=99,"-",IF(調査票!E20="","×",IF(調査票!K37="","○",IF(調査票!E20&gt;調査票!K37,"×","○"))))</f>
        <v>×</v>
      </c>
      <c r="F20" s="35" t="str">
        <f>IF(調査票!D20=99,"-",IF(調査票!F20="","×",IF(調査票!F37="","○",IF(調査票!F20&gt;調査票!F37,"×","○"))))</f>
        <v>×</v>
      </c>
      <c r="G20" s="35" t="str">
        <f>IF(調査票!D20=99,"-",IF(調査票!G20="","×",IF(調査票!H37="","○",IF(調査票!G20&gt;調査票!H37,"×","○"))))</f>
        <v>×</v>
      </c>
      <c r="H20" s="38" t="str">
        <f>IF(調査票!D20=99,"-",IF(調査票!H20="","×",IF(調査票!J37="","○",IF(調査票!H20&gt;調査票!J37,"×","○"))))</f>
        <v>×</v>
      </c>
      <c r="J20" s="147" t="s">
        <v>64</v>
      </c>
      <c r="K20" s="147"/>
      <c r="L20" s="147"/>
      <c r="M20" s="147"/>
      <c r="N20" s="147"/>
    </row>
    <row r="21" spans="2:14" ht="20.100000000000001" customHeight="1" x14ac:dyDescent="0.15">
      <c r="B21" s="146"/>
      <c r="C21" s="21" t="s">
        <v>7</v>
      </c>
      <c r="D21" s="37" t="str">
        <f>IF(調査票!D21="","×",IF(調査票!D21&lt;=31,"○",IF(調査票!D21=99,"○","×")))</f>
        <v>×</v>
      </c>
      <c r="E21" s="34" t="str">
        <f>IF(調査票!D21=99,"-",IF(調査票!E21="","×",IF(調査票!K38="","○",IF(調査票!E21&gt;調査票!K38,"×","○"))))</f>
        <v>×</v>
      </c>
      <c r="F21" s="35" t="str">
        <f>IF(調査票!D21=99,"-",IF(調査票!F21="","×",IF(調査票!F38="","○",IF(調査票!F21&gt;調査票!F38,"×","○"))))</f>
        <v>×</v>
      </c>
      <c r="G21" s="35" t="str">
        <f>IF(調査票!D21=99,"-",IF(調査票!G21="","×",IF(調査票!H38="","○",IF(調査票!G21&gt;調査票!H38,"×","○"))))</f>
        <v>×</v>
      </c>
      <c r="H21" s="38" t="str">
        <f>IF(調査票!D21=99,"-",IF(調査票!H21="","×",IF(調査票!J38="","○",IF(調査票!H21&gt;調査票!J38,"×","○"))))</f>
        <v>×</v>
      </c>
      <c r="J21" s="6" t="s">
        <v>51</v>
      </c>
      <c r="K21" s="167" t="str">
        <f>IF(調査票!K21="","※必ず入力して下さい","")</f>
        <v>※必ず入力して下さい</v>
      </c>
      <c r="L21" s="167"/>
      <c r="M21" s="167"/>
      <c r="N21" s="168"/>
    </row>
    <row r="22" spans="2:14" ht="20.100000000000001" customHeight="1" x14ac:dyDescent="0.15">
      <c r="B22" s="132">
        <v>2025</v>
      </c>
      <c r="C22" s="21" t="s">
        <v>39</v>
      </c>
      <c r="D22" s="37" t="str">
        <f>IF(調査票!D22="","×",IF(調査票!D22&lt;=31,"○",IF(調査票!D22=99,"○","×")))</f>
        <v>×</v>
      </c>
      <c r="E22" s="34" t="str">
        <f>IF(調査票!D22=99,"-",IF(調査票!E22="","×",IF(調査票!K39="","○",IF(調査票!E22&gt;調査票!K39,"×","○"))))</f>
        <v>×</v>
      </c>
      <c r="F22" s="35" t="str">
        <f>IF(調査票!D22=99,"-",IF(調査票!F22="","×",IF(調査票!F39="","○",IF(調査票!F22&gt;調査票!F39,"×","○"))))</f>
        <v>×</v>
      </c>
      <c r="G22" s="35" t="str">
        <f>IF(調査票!D22=99,"-",IF(調査票!G22="","×",IF(調査票!H39="","○",IF(調査票!G22&gt;調査票!H39,"×","○"))))</f>
        <v>×</v>
      </c>
      <c r="H22" s="38" t="str">
        <f>IF(調査票!D22=99,"-",IF(調査票!H22="","×",IF(調査票!J39="","○",IF(調査票!H22&gt;調査票!J39,"×","○"))))</f>
        <v>×</v>
      </c>
      <c r="J22" s="22" t="s">
        <v>52</v>
      </c>
      <c r="K22" s="163" t="str">
        <f>IF(調査票!K22="","※必ず入力して下さい","")</f>
        <v>※必ず入力して下さい</v>
      </c>
      <c r="L22" s="163"/>
      <c r="M22" s="163"/>
      <c r="N22" s="164"/>
    </row>
    <row r="23" spans="2:14" ht="20.100000000000001" customHeight="1" x14ac:dyDescent="0.15">
      <c r="B23" s="133"/>
      <c r="C23" s="23" t="s">
        <v>8</v>
      </c>
      <c r="D23" s="37" t="str">
        <f>IF(調査票!D23="","×",IF(調査票!D23&lt;=28,"○",IF(調査票!D23=99,"○","×")))</f>
        <v>×</v>
      </c>
      <c r="E23" s="34" t="str">
        <f>IF(調査票!D23=99,"-",IF(調査票!E23="","×",IF(調査票!K40="","○",IF(調査票!E23&gt;調査票!K40,"×","○"))))</f>
        <v>×</v>
      </c>
      <c r="F23" s="35" t="str">
        <f>IF(調査票!D23=99,"-",IF(調査票!F23="","×",IF(調査票!F40="","○",IF(調査票!F23&gt;調査票!F40,"×","○"))))</f>
        <v>×</v>
      </c>
      <c r="G23" s="35" t="str">
        <f>IF(調査票!D23=99,"-",IF(調査票!G23="","×",IF(調査票!H40="","○",IF(調査票!G23&gt;調査票!H40,"×","○"))))</f>
        <v>×</v>
      </c>
      <c r="H23" s="38" t="str">
        <f>IF(調査票!D23=99,"-",IF(調査票!H23="","×",IF(調査票!J40="","○",IF(調査票!H23&gt;調査票!J40,"×","○"))))</f>
        <v>×</v>
      </c>
      <c r="J23" s="22" t="s">
        <v>53</v>
      </c>
      <c r="K23" s="163" t="str">
        <f>IF(調査票!K23="","※必ず入力して下さい","")</f>
        <v>※必ず入力して下さい</v>
      </c>
      <c r="L23" s="163"/>
      <c r="M23" s="163"/>
      <c r="N23" s="164"/>
    </row>
    <row r="24" spans="2:14" ht="20.100000000000001" customHeight="1" x14ac:dyDescent="0.15">
      <c r="B24" s="128"/>
      <c r="C24" s="24" t="s">
        <v>9</v>
      </c>
      <c r="D24" s="39" t="str">
        <f>IF(調査票!D24="","×",IF(調査票!D24&lt;=31,"○",IF(調査票!D24=99,"○","×")))</f>
        <v>×</v>
      </c>
      <c r="E24" s="40" t="str">
        <f>IF(調査票!D24=99,"-",IF(調査票!E24="","×",IF(調査票!K41="","○",IF(調査票!E24&gt;調査票!K41,"×","○"))))</f>
        <v>×</v>
      </c>
      <c r="F24" s="41" t="str">
        <f>IF(調査票!D24=99,"-",IF(調査票!F24="","×",IF(調査票!F41="","○",IF(調査票!F24&gt;調査票!F41,"×","○"))))</f>
        <v>×</v>
      </c>
      <c r="G24" s="41" t="str">
        <f>IF(調査票!D24=99,"-",IF(調査票!G24="","×",IF(調査票!H41="","○",IF(調査票!G24&gt;調査票!H41,"×","○"))))</f>
        <v>×</v>
      </c>
      <c r="H24" s="42" t="str">
        <f>IF(調査票!D24=99,"-",IF(調査票!H24="","×",IF(調査票!J41="","○",IF(調査票!H24&gt;調査票!J41,"×","○"))))</f>
        <v>×</v>
      </c>
      <c r="J24" s="22" t="s">
        <v>55</v>
      </c>
      <c r="K24" s="165" t="str">
        <f>IF(調査票!K24="","※お持ちの場合は入力して下さい","")</f>
        <v>※お持ちの場合は入力して下さい</v>
      </c>
      <c r="L24" s="165"/>
      <c r="M24" s="165"/>
      <c r="N24" s="166"/>
    </row>
    <row r="25" spans="2:14" ht="14.1" customHeight="1" x14ac:dyDescent="0.15">
      <c r="J25" s="10" t="s">
        <v>54</v>
      </c>
      <c r="K25" s="161" t="str">
        <f>IF(調査票!K25="","※お持ちの場合は入力して下さい","")</f>
        <v>※お持ちの場合は入力して下さい</v>
      </c>
      <c r="L25" s="161"/>
      <c r="M25" s="161"/>
      <c r="N25" s="162"/>
    </row>
    <row r="26" spans="2:14" ht="20.100000000000001" customHeight="1" x14ac:dyDescent="0.15">
      <c r="B26" s="5" t="s">
        <v>40</v>
      </c>
      <c r="E26" s="43"/>
    </row>
    <row r="27" spans="2:14" ht="14.1" customHeight="1" x14ac:dyDescent="0.15">
      <c r="B27" s="104" t="s">
        <v>41</v>
      </c>
      <c r="C27" s="105"/>
      <c r="D27" s="148"/>
      <c r="E27" s="130" t="s">
        <v>42</v>
      </c>
      <c r="F27" s="131"/>
      <c r="G27" s="130" t="s">
        <v>43</v>
      </c>
      <c r="H27" s="131"/>
      <c r="I27" s="130" t="s">
        <v>44</v>
      </c>
      <c r="J27" s="131"/>
      <c r="K27" s="130" t="s">
        <v>45</v>
      </c>
      <c r="L27" s="111"/>
      <c r="M27" s="111"/>
      <c r="N27" s="112"/>
    </row>
    <row r="28" spans="2:14" ht="14.1" customHeight="1" x14ac:dyDescent="0.15">
      <c r="B28" s="142"/>
      <c r="C28" s="149"/>
      <c r="D28" s="150"/>
      <c r="E28" s="14" t="s">
        <v>31</v>
      </c>
      <c r="F28" s="6" t="s">
        <v>32</v>
      </c>
      <c r="G28" s="14" t="s">
        <v>31</v>
      </c>
      <c r="H28" s="6" t="s">
        <v>33</v>
      </c>
      <c r="I28" s="14" t="s">
        <v>31</v>
      </c>
      <c r="J28" s="6" t="s">
        <v>34</v>
      </c>
      <c r="K28" s="14" t="s">
        <v>31</v>
      </c>
      <c r="L28" s="22" t="s">
        <v>46</v>
      </c>
      <c r="M28" s="22" t="s">
        <v>47</v>
      </c>
      <c r="N28" s="20" t="s">
        <v>48</v>
      </c>
    </row>
    <row r="29" spans="2:14" ht="14.1" customHeight="1" x14ac:dyDescent="0.15">
      <c r="B29" s="107"/>
      <c r="C29" s="108"/>
      <c r="D29" s="151"/>
      <c r="E29" s="16" t="s">
        <v>67</v>
      </c>
      <c r="F29" s="25" t="s">
        <v>37</v>
      </c>
      <c r="G29" s="16" t="s">
        <v>67</v>
      </c>
      <c r="H29" s="25" t="s">
        <v>37</v>
      </c>
      <c r="I29" s="16" t="s">
        <v>67</v>
      </c>
      <c r="J29" s="25" t="s">
        <v>37</v>
      </c>
      <c r="K29" s="16" t="s">
        <v>67</v>
      </c>
      <c r="L29" s="18" t="s">
        <v>37</v>
      </c>
      <c r="M29" s="17" t="s">
        <v>37</v>
      </c>
      <c r="N29" s="18" t="s">
        <v>37</v>
      </c>
    </row>
    <row r="30" spans="2:14" ht="20.100000000000001" customHeight="1" x14ac:dyDescent="0.15">
      <c r="B30" s="104">
        <v>2024</v>
      </c>
      <c r="C30" s="106"/>
      <c r="D30" s="27" t="s">
        <v>10</v>
      </c>
      <c r="E30" s="47" t="str">
        <f>IF(調査票!$H$1=1,"-",IF(調査票!D13=99,"-",IF(調査票!E30="","×",IF(調査票!E30&gt;調査票!$K30,"×","○"))))</f>
        <v>×</v>
      </c>
      <c r="F30" s="48" t="str">
        <f>IF(調査票!$H$1=1,"-",IF(調査票!D13=99,"-",IF(調査票!F30="","×",IF(調査票!F30&lt;調査票!F13,"×",IF(調査票!F30&lt;調査票!L30,"×","○")))))</f>
        <v>×</v>
      </c>
      <c r="G30" s="47" t="str">
        <f>IF(調査票!$H$1=1,"-",IF(調査票!D13=99,"-",IF(調査票!G30="","×",IF(調査票!G30&gt;調査票!$K30,"×","○"))))</f>
        <v>×</v>
      </c>
      <c r="H30" s="48" t="str">
        <f>IF(調査票!$H$1=1,"-",IF(調査票!D13=99,"-",IF(調査票!H30="","×",IF(調査票!H30&lt;調査票!G13,"×",IF(調査票!H30&lt;調査票!M30,"×","○")))))</f>
        <v>×</v>
      </c>
      <c r="I30" s="47" t="str">
        <f>IF(調査票!$H$1=1,"-",IF(調査票!D13=99,"-",IF(調査票!I30="","×",IF(調査票!I30&gt;調査票!$K30,"×","○"))))</f>
        <v>×</v>
      </c>
      <c r="J30" s="48" t="str">
        <f>IF(調査票!$H$1=1,"-",IF(調査票!D13=99,"-",IF(調査票!J30="","×",IF(調査票!J30&lt;調査票!H13,"×",IF(調査票!J30&lt;調査票!N30,"×","○")))))</f>
        <v>×</v>
      </c>
      <c r="K30" s="47" t="str">
        <f>IF(調査票!$H$1=1,"-",IF(調査票!D13=99,"-",(IF(調査票!K30="","×",IF(調査票!K30=MAX(調査票!E13,調査票!E30,調査票!G30,調査票!I30,調査票!K30),"○","×")))))</f>
        <v>×</v>
      </c>
      <c r="L30" s="95" t="str">
        <f>IF(調査票!$H$1=1,"-",IF(調査票!D13=99,"-",IF(調査票!L30="","-",IF(調査票!L30&gt;調査票!F30,"×","○"))))</f>
        <v>-</v>
      </c>
      <c r="M30" s="96" t="str">
        <f>IF(調査票!$H$1=1,"-",IF(調査票!D13=99,"-",IF(調査票!M30="","-",IF(調査票!M30&gt;調査票!H30,"×","○"))))</f>
        <v>-</v>
      </c>
      <c r="N30" s="96" t="str">
        <f>IF(調査票!$H$1=1,"-",IF(調査票!D13=99,"-",IF(調査票!N30="","-",IF(調査票!N30&gt;調査票!J30,"×","○"))))</f>
        <v>-</v>
      </c>
    </row>
    <row r="31" spans="2:14" ht="20.100000000000001" customHeight="1" x14ac:dyDescent="0.15">
      <c r="B31" s="142"/>
      <c r="C31" s="143"/>
      <c r="D31" s="28" t="s">
        <v>0</v>
      </c>
      <c r="E31" s="49" t="str">
        <f>IF(調査票!$H$1=1,"-",IF(調査票!D14=99,"-",IF(調査票!E31="","×",IF(調査票!E31&gt;調査票!$K31,"×","○"))))</f>
        <v>×</v>
      </c>
      <c r="F31" s="50" t="str">
        <f>IF(調査票!$H$1=1,"-",IF(調査票!D14=99,"-",IF(調査票!F31="","×",IF(調査票!F31&lt;調査票!F14,"×",IF(調査票!F31&lt;調査票!L31,"×","○")))))</f>
        <v>×</v>
      </c>
      <c r="G31" s="49" t="str">
        <f>IF(調査票!$H$1=1,"-",IF(調査票!D14=99,"-",IF(調査票!G31="","×",IF(調査票!G31&gt;調査票!$K31,"×","○"))))</f>
        <v>×</v>
      </c>
      <c r="H31" s="50" t="str">
        <f>IF(調査票!$H$1=1,"-",IF(調査票!D14=99,"-",IF(調査票!H31="","×",IF(調査票!H31&lt;調査票!G14,"×",IF(調査票!H31&lt;調査票!M31,"×","○")))))</f>
        <v>×</v>
      </c>
      <c r="I31" s="49" t="str">
        <f>IF(調査票!$H$1=1,"-",IF(調査票!D14=99,"-",IF(調査票!I31="","×",IF(調査票!I31&gt;調査票!$K31,"×","○"))))</f>
        <v>×</v>
      </c>
      <c r="J31" s="50" t="str">
        <f>IF(調査票!$H$1=1,"-",IF(調査票!D14=99,"-",IF(調査票!J31="","×",IF(調査票!J31&lt;調査票!H14,"×",IF(調査票!J31&lt;調査票!N31,"×","○")))))</f>
        <v>×</v>
      </c>
      <c r="K31" s="49" t="str">
        <f>IF(調査票!$H$1=1,"-",IF(調査票!D14=99,"-",(IF(調査票!K31="","×",IF(調査票!K31=MAX(調査票!E14,調査票!E31,調査票!G31,調査票!I31,調査票!K31),"○","×")))))</f>
        <v>×</v>
      </c>
      <c r="L31" s="95" t="str">
        <f>IF(調査票!$H$1=1,"-",IF(調査票!D14=99,"-",IF(調査票!L31="","-",IF(調査票!L31&gt;調査票!F31,"×","○"))))</f>
        <v>-</v>
      </c>
      <c r="M31" s="95" t="str">
        <f>IF(調査票!$H$1=1,"-",IF(調査票!D14=99,"-",IF(調査票!M31="","-",IF(調査票!M31&gt;調査票!H31,"×","○"))))</f>
        <v>-</v>
      </c>
      <c r="N31" s="95" t="str">
        <f>IF(調査票!$H$1=1,"-",IF(調査票!D14=99,"-",IF(調査票!N31="","-",IF(調査票!N31&gt;調査票!J31,"×","○"))))</f>
        <v>-</v>
      </c>
    </row>
    <row r="32" spans="2:14" ht="20.100000000000001" customHeight="1" x14ac:dyDescent="0.15">
      <c r="B32" s="142"/>
      <c r="C32" s="143"/>
      <c r="D32" s="28" t="s">
        <v>1</v>
      </c>
      <c r="E32" s="49" t="str">
        <f>IF(調査票!$H$1=1,"-",IF(調査票!D15=99,"-",IF(調査票!E32="","×",IF(調査票!E32&gt;調査票!$K32,"×","○"))))</f>
        <v>×</v>
      </c>
      <c r="F32" s="50" t="str">
        <f>IF(調査票!$H$1=1,"-",IF(調査票!D15=99,"-",IF(調査票!F32="","×",IF(調査票!F32&lt;調査票!F15,"×",IF(調査票!F32&lt;調査票!L32,"×","○")))))</f>
        <v>×</v>
      </c>
      <c r="G32" s="49" t="str">
        <f>IF(調査票!$H$1=1,"-",IF(調査票!D15=99,"-",IF(調査票!G32="","×",IF(調査票!G32&gt;調査票!$K32,"×","○"))))</f>
        <v>×</v>
      </c>
      <c r="H32" s="50" t="str">
        <f>IF(調査票!$H$1=1,"-",IF(調査票!D15=99,"-",IF(調査票!H32="","×",IF(調査票!H32&lt;調査票!G15,"×",IF(調査票!H32&lt;調査票!M32,"×","○")))))</f>
        <v>×</v>
      </c>
      <c r="I32" s="49" t="str">
        <f>IF(調査票!$H$1=1,"-",IF(調査票!D15=99,"-",IF(調査票!I32="","×",IF(調査票!I32&gt;調査票!$K32,"×","○"))))</f>
        <v>×</v>
      </c>
      <c r="J32" s="50" t="str">
        <f>IF(調査票!$H$1=1,"-",IF(調査票!D15=99,"-",IF(調査票!J32="","×",IF(調査票!J32&lt;調査票!H15,"×",IF(調査票!J32&lt;調査票!N32,"×","○")))))</f>
        <v>×</v>
      </c>
      <c r="K32" s="49" t="str">
        <f>IF(調査票!$H$1=1,"-",IF(調査票!D15=99,"-",(IF(調査票!K32="","×",IF(調査票!K32=MAX(調査票!E15,調査票!E32,調査票!G32,調査票!I32,調査票!K32),"○","×")))))</f>
        <v>×</v>
      </c>
      <c r="L32" s="95" t="str">
        <f>IF(調査票!$H$1=1,"-",IF(調査票!D15=99,"-",IF(調査票!L32="","-",IF(調査票!L32&gt;調査票!F32,"×","○"))))</f>
        <v>-</v>
      </c>
      <c r="M32" s="95" t="str">
        <f>IF(調査票!$H$1=1,"-",IF(調査票!D15=99,"-",IF(調査票!M32="","-",IF(調査票!M32&gt;調査票!H32,"×","○"))))</f>
        <v>-</v>
      </c>
      <c r="N32" s="95" t="str">
        <f>IF(調査票!$H$1=1,"-",IF(調査票!D15=99,"-",IF(調査票!N32="","-",IF(調査票!N32&gt;調査票!J32,"×","○"))))</f>
        <v>-</v>
      </c>
    </row>
    <row r="33" spans="2:14" ht="20.100000000000001" customHeight="1" x14ac:dyDescent="0.15">
      <c r="B33" s="142"/>
      <c r="C33" s="143"/>
      <c r="D33" s="28" t="s">
        <v>2</v>
      </c>
      <c r="E33" s="49" t="str">
        <f>IF(調査票!$H$1=1,"-",IF(調査票!D16=99,"-",IF(調査票!E33="","×",IF(調査票!E33&gt;調査票!$K33,"×","○"))))</f>
        <v>×</v>
      </c>
      <c r="F33" s="50" t="str">
        <f>IF(調査票!$H$1=1,"-",IF(調査票!D16=99,"-",IF(調査票!F33="","×",IF(調査票!F33&lt;調査票!F16,"×",IF(調査票!F33&lt;調査票!L33,"×","○")))))</f>
        <v>×</v>
      </c>
      <c r="G33" s="49" t="str">
        <f>IF(調査票!$H$1=1,"-",IF(調査票!D16=99,"-",IF(調査票!G33="","×",IF(調査票!G33&gt;調査票!$K33,"×","○"))))</f>
        <v>×</v>
      </c>
      <c r="H33" s="50" t="str">
        <f>IF(調査票!$H$1=1,"-",IF(調査票!D16=99,"-",IF(調査票!H33="","×",IF(調査票!H33&lt;調査票!G16,"×",IF(調査票!H33&lt;調査票!M33,"×","○")))))</f>
        <v>×</v>
      </c>
      <c r="I33" s="49" t="str">
        <f>IF(調査票!$H$1=1,"-",IF(調査票!D16=99,"-",IF(調査票!I33="","×",IF(調査票!I33&gt;調査票!$K33,"×","○"))))</f>
        <v>×</v>
      </c>
      <c r="J33" s="50" t="str">
        <f>IF(調査票!$H$1=1,"-",IF(調査票!D16=99,"-",IF(調査票!J33="","×",IF(調査票!J33&lt;調査票!H16,"×",IF(調査票!J33&lt;調査票!N33,"×","○")))))</f>
        <v>×</v>
      </c>
      <c r="K33" s="49" t="str">
        <f>IF(調査票!$H$1=1,"-",IF(調査票!D16=99,"-",(IF(調査票!K33="","×",IF(調査票!K33=MAX(調査票!E16,調査票!E33,調査票!G33,調査票!I33,調査票!K33),"○","×")))))</f>
        <v>×</v>
      </c>
      <c r="L33" s="95" t="str">
        <f>IF(調査票!$H$1=1,"-",IF(調査票!D16=99,"-",IF(調査票!L33="","-",IF(調査票!L33&gt;調査票!F33,"×","○"))))</f>
        <v>-</v>
      </c>
      <c r="M33" s="95" t="str">
        <f>IF(調査票!$H$1=1,"-",IF(調査票!D16=99,"-",IF(調査票!M33="","-",IF(調査票!M33&gt;調査票!H33,"×","○"))))</f>
        <v>-</v>
      </c>
      <c r="N33" s="95" t="str">
        <f>IF(調査票!$H$1=1,"-",IF(調査票!D16=99,"-",IF(調査票!N33="","-",IF(調査票!N33&gt;調査票!J33,"×","○"))))</f>
        <v>-</v>
      </c>
    </row>
    <row r="34" spans="2:14" ht="20.100000000000001" customHeight="1" x14ac:dyDescent="0.15">
      <c r="B34" s="142"/>
      <c r="C34" s="143"/>
      <c r="D34" s="28" t="s">
        <v>3</v>
      </c>
      <c r="E34" s="49" t="str">
        <f>IF(調査票!$H$1=1,"-",IF(調査票!D17=99,"-",IF(調査票!E34="","×",IF(調査票!E34&gt;調査票!$K34,"×","○"))))</f>
        <v>×</v>
      </c>
      <c r="F34" s="50" t="str">
        <f>IF(調査票!$H$1=1,"-",IF(調査票!D17=99,"-",IF(調査票!F34="","×",IF(調査票!F34&lt;調査票!F17,"×",IF(調査票!F34&lt;調査票!L34,"×","○")))))</f>
        <v>×</v>
      </c>
      <c r="G34" s="49" t="str">
        <f>IF(調査票!$H$1=1,"-",IF(調査票!D17=99,"-",IF(調査票!G34="","×",IF(調査票!G34&gt;調査票!$K34,"×","○"))))</f>
        <v>×</v>
      </c>
      <c r="H34" s="50" t="str">
        <f>IF(調査票!$H$1=1,"-",IF(調査票!D17=99,"-",IF(調査票!H34="","×",IF(調査票!H34&lt;調査票!G17,"×",IF(調査票!H34&lt;調査票!M34,"×","○")))))</f>
        <v>×</v>
      </c>
      <c r="I34" s="49" t="str">
        <f>IF(調査票!$H$1=1,"-",IF(調査票!D17=99,"-",IF(調査票!I34="","×",IF(調査票!I34&gt;調査票!$K34,"×","○"))))</f>
        <v>×</v>
      </c>
      <c r="J34" s="50" t="str">
        <f>IF(調査票!$H$1=1,"-",IF(調査票!D17=99,"-",IF(調査票!J34="","×",IF(調査票!J34&lt;調査票!H17,"×",IF(調査票!J34&lt;調査票!N34,"×","○")))))</f>
        <v>×</v>
      </c>
      <c r="K34" s="49" t="str">
        <f>IF(調査票!$H$1=1,"-",IF(調査票!D17=99,"-",(IF(調査票!K34="","×",IF(調査票!K34=MAX(調査票!E17,調査票!E34,調査票!G34,調査票!I34,調査票!K34),"○","×")))))</f>
        <v>×</v>
      </c>
      <c r="L34" s="95" t="str">
        <f>IF(調査票!$H$1=1,"-",IF(調査票!D17=99,"-",IF(調査票!L34="","-",IF(調査票!L34&gt;調査票!F34,"×","○"))))</f>
        <v>-</v>
      </c>
      <c r="M34" s="95" t="str">
        <f>IF(調査票!$H$1=1,"-",IF(調査票!D17=99,"-",IF(調査票!M34="","-",IF(調査票!M34&gt;調査票!H34,"×","○"))))</f>
        <v>-</v>
      </c>
      <c r="N34" s="95" t="str">
        <f>IF(調査票!$H$1=1,"-",IF(調査票!D17=99,"-",IF(調査票!N34="","-",IF(調査票!N34&gt;調査票!J34,"×","○"))))</f>
        <v>-</v>
      </c>
    </row>
    <row r="35" spans="2:14" ht="20.100000000000001" customHeight="1" x14ac:dyDescent="0.15">
      <c r="B35" s="142"/>
      <c r="C35" s="143"/>
      <c r="D35" s="28" t="s">
        <v>4</v>
      </c>
      <c r="E35" s="49" t="str">
        <f>IF(調査票!$H$1=1,"-",IF(調査票!D18=99,"-",IF(調査票!E35="","×",IF(調査票!E35&gt;調査票!$K35,"×","○"))))</f>
        <v>×</v>
      </c>
      <c r="F35" s="50" t="str">
        <f>IF(調査票!$H$1=1,"-",IF(調査票!D18=99,"-",IF(調査票!F35="","×",IF(調査票!F35&lt;調査票!F18,"×",IF(調査票!F35&lt;調査票!L35,"×","○")))))</f>
        <v>×</v>
      </c>
      <c r="G35" s="49" t="str">
        <f>IF(調査票!$H$1=1,"-",IF(調査票!D18=99,"-",IF(調査票!G35="","×",IF(調査票!G35&gt;調査票!$K35,"×","○"))))</f>
        <v>×</v>
      </c>
      <c r="H35" s="50" t="str">
        <f>IF(調査票!$H$1=1,"-",IF(調査票!D18=99,"-",IF(調査票!H35="","×",IF(調査票!H35&lt;調査票!G18,"×",IF(調査票!H35&lt;調査票!M35,"×","○")))))</f>
        <v>×</v>
      </c>
      <c r="I35" s="49" t="str">
        <f>IF(調査票!$H$1=1,"-",IF(調査票!D18=99,"-",IF(調査票!I35="","×",IF(調査票!I35&gt;調査票!$K35,"×","○"))))</f>
        <v>×</v>
      </c>
      <c r="J35" s="50" t="str">
        <f>IF(調査票!$H$1=1,"-",IF(調査票!D18=99,"-",IF(調査票!J35="","×",IF(調査票!J35&lt;調査票!H18,"×",IF(調査票!J35&lt;調査票!N35,"×","○")))))</f>
        <v>×</v>
      </c>
      <c r="K35" s="49" t="str">
        <f>IF(調査票!$H$1=1,"-",IF(調査票!D18=99,"-",(IF(調査票!K35="","×",IF(調査票!K35=MAX(調査票!E18,調査票!E35,調査票!G35,調査票!I35,調査票!K35),"○","×")))))</f>
        <v>×</v>
      </c>
      <c r="L35" s="95" t="str">
        <f>IF(調査票!$H$1=1,"-",IF(調査票!D18=99,"-",IF(調査票!L35="","-",IF(調査票!L35&gt;調査票!F35,"×","○"))))</f>
        <v>-</v>
      </c>
      <c r="M35" s="95" t="str">
        <f>IF(調査票!$H$1=1,"-",IF(調査票!D18=99,"-",IF(調査票!M35="","-",IF(調査票!M35&gt;調査票!H35,"×","○"))))</f>
        <v>-</v>
      </c>
      <c r="N35" s="95" t="str">
        <f>IF(調査票!$H$1=1,"-",IF(調査票!D18=99,"-",IF(調査票!N35="","-",IF(調査票!N35&gt;調査票!J35,"×","○"))))</f>
        <v>-</v>
      </c>
    </row>
    <row r="36" spans="2:14" ht="20.100000000000001" customHeight="1" x14ac:dyDescent="0.15">
      <c r="B36" s="142"/>
      <c r="C36" s="143"/>
      <c r="D36" s="28" t="s">
        <v>5</v>
      </c>
      <c r="E36" s="49" t="str">
        <f>IF(調査票!$H$1=1,"-",IF(調査票!D19=99,"-",IF(調査票!E36="","×",IF(調査票!E36&gt;調査票!$K36,"×","○"))))</f>
        <v>×</v>
      </c>
      <c r="F36" s="50" t="str">
        <f>IF(調査票!$H$1=1,"-",IF(調査票!D19=99,"-",IF(調査票!F36="","×",IF(調査票!F36&lt;調査票!F19,"×",IF(調査票!F36&lt;調査票!L36,"×","○")))))</f>
        <v>×</v>
      </c>
      <c r="G36" s="49" t="str">
        <f>IF(調査票!$H$1=1,"-",IF(調査票!D19=99,"-",IF(調査票!G36="","×",IF(調査票!G36&gt;調査票!$K36,"×","○"))))</f>
        <v>×</v>
      </c>
      <c r="H36" s="50" t="str">
        <f>IF(調査票!$H$1=1,"-",IF(調査票!D19=99,"-",IF(調査票!H36="","×",IF(調査票!H36&lt;調査票!G19,"×",IF(調査票!H36&lt;調査票!M36,"×","○")))))</f>
        <v>×</v>
      </c>
      <c r="I36" s="49" t="str">
        <f>IF(調査票!$H$1=1,"-",IF(調査票!D19=99,"-",IF(調査票!I36="","×",IF(調査票!I36&gt;調査票!$K36,"×","○"))))</f>
        <v>×</v>
      </c>
      <c r="J36" s="50" t="str">
        <f>IF(調査票!$H$1=1,"-",IF(調査票!D19=99,"-",IF(調査票!J36="","×",IF(調査票!J36&lt;調査票!H19,"×",IF(調査票!J36&lt;調査票!N36,"×","○")))))</f>
        <v>×</v>
      </c>
      <c r="K36" s="49" t="str">
        <f>IF(調査票!$H$1=1,"-",IF(調査票!D19=99,"-",(IF(調査票!K36="","×",IF(調査票!K36=MAX(調査票!E19,調査票!E36,調査票!G36,調査票!I36,調査票!K36),"○","×")))))</f>
        <v>×</v>
      </c>
      <c r="L36" s="95" t="str">
        <f>IF(調査票!$H$1=1,"-",IF(調査票!D19=99,"-",IF(調査票!L36="","-",IF(調査票!L36&gt;調査票!F36,"×","○"))))</f>
        <v>-</v>
      </c>
      <c r="M36" s="95" t="str">
        <f>IF(調査票!$H$1=1,"-",IF(調査票!D19=99,"-",IF(調査票!M36="","-",IF(調査票!M36&gt;調査票!H36,"×","○"))))</f>
        <v>-</v>
      </c>
      <c r="N36" s="95" t="str">
        <f>IF(調査票!$H$1=1,"-",IF(調査票!D19=99,"-",IF(調査票!N36="","-",IF(調査票!N36&gt;調査票!J36,"×","○"))))</f>
        <v>-</v>
      </c>
    </row>
    <row r="37" spans="2:14" ht="20.100000000000001" customHeight="1" x14ac:dyDescent="0.15">
      <c r="B37" s="142"/>
      <c r="C37" s="143"/>
      <c r="D37" s="28" t="s">
        <v>6</v>
      </c>
      <c r="E37" s="49" t="str">
        <f>IF(調査票!$H$1=1,"-",IF(調査票!D20=99,"-",IF(調査票!E37="","×",IF(調査票!E37&gt;調査票!$K37,"×","○"))))</f>
        <v>×</v>
      </c>
      <c r="F37" s="50" t="str">
        <f>IF(調査票!$H$1=1,"-",IF(調査票!D20=99,"-",IF(調査票!F37="","×",IF(調査票!F37&lt;調査票!F20,"×",IF(調査票!F37&lt;調査票!L37,"×","○")))))</f>
        <v>×</v>
      </c>
      <c r="G37" s="49" t="str">
        <f>IF(調査票!$H$1=1,"-",IF(調査票!D20=99,"-",IF(調査票!G37="","×",IF(調査票!G37&gt;調査票!$K37,"×","○"))))</f>
        <v>×</v>
      </c>
      <c r="H37" s="50" t="str">
        <f>IF(調査票!$H$1=1,"-",IF(調査票!D20=99,"-",IF(調査票!H37="","×",IF(調査票!H37&lt;調査票!G20,"×",IF(調査票!H37&lt;調査票!M37,"×","○")))))</f>
        <v>×</v>
      </c>
      <c r="I37" s="49" t="str">
        <f>IF(調査票!$H$1=1,"-",IF(調査票!D20=99,"-",IF(調査票!I37="","×",IF(調査票!I37&gt;調査票!$K37,"×","○"))))</f>
        <v>×</v>
      </c>
      <c r="J37" s="50" t="str">
        <f>IF(調査票!$H$1=1,"-",IF(調査票!D20=99,"-",IF(調査票!J37="","×",IF(調査票!J37&lt;調査票!H20,"×",IF(調査票!J37&lt;調査票!N37,"×","○")))))</f>
        <v>×</v>
      </c>
      <c r="K37" s="49" t="str">
        <f>IF(調査票!$H$1=1,"-",IF(調査票!D20=99,"-",(IF(調査票!K37="","×",IF(調査票!K37=MAX(調査票!E20,調査票!E37,調査票!G37,調査票!I37,調査票!K37),"○","×")))))</f>
        <v>×</v>
      </c>
      <c r="L37" s="95" t="str">
        <f>IF(調査票!$H$1=1,"-",IF(調査票!D20=99,"-",IF(調査票!L37="","-",IF(調査票!L37&gt;調査票!F37,"×","○"))))</f>
        <v>-</v>
      </c>
      <c r="M37" s="95" t="str">
        <f>IF(調査票!$H$1=1,"-",IF(調査票!D20=99,"-",IF(調査票!M37="","-",IF(調査票!M37&gt;調査票!H37,"×","○"))))</f>
        <v>-</v>
      </c>
      <c r="N37" s="95" t="str">
        <f>IF(調査票!$H$1=1,"-",IF(調査票!D20=99,"-",IF(調査票!N37="","-",IF(調査票!N37&gt;調査票!J37,"×","○"))))</f>
        <v>-</v>
      </c>
    </row>
    <row r="38" spans="2:14" ht="20.100000000000001" customHeight="1" x14ac:dyDescent="0.15">
      <c r="B38" s="144"/>
      <c r="C38" s="145"/>
      <c r="D38" s="28" t="s">
        <v>7</v>
      </c>
      <c r="E38" s="49" t="str">
        <f>IF(調査票!$H$1=1,"-",IF(調査票!D21=99,"-",IF(調査票!E38="","×",IF(調査票!E38&gt;調査票!$K38,"×","○"))))</f>
        <v>×</v>
      </c>
      <c r="F38" s="50" t="str">
        <f>IF(調査票!$H$1=1,"-",IF(調査票!D21=99,"-",IF(調査票!F38="","×",IF(調査票!F38&lt;調査票!F21,"×",IF(調査票!F38&lt;調査票!L38,"×","○")))))</f>
        <v>×</v>
      </c>
      <c r="G38" s="49" t="str">
        <f>IF(調査票!$H$1=1,"-",IF(調査票!D21=99,"-",IF(調査票!G38="","×",IF(調査票!G38&gt;調査票!$K38,"×","○"))))</f>
        <v>×</v>
      </c>
      <c r="H38" s="50" t="str">
        <f>IF(調査票!$H$1=1,"-",IF(調査票!D21=99,"-",IF(調査票!H38="","×",IF(調査票!H38&lt;調査票!G21,"×",IF(調査票!H38&lt;調査票!M38,"×","○")))))</f>
        <v>×</v>
      </c>
      <c r="I38" s="49" t="str">
        <f>IF(調査票!$H$1=1,"-",IF(調査票!D21=99,"-",IF(調査票!I38="","×",IF(調査票!I38&gt;調査票!$K38,"×","○"))))</f>
        <v>×</v>
      </c>
      <c r="J38" s="50" t="str">
        <f>IF(調査票!$H$1=1,"-",IF(調査票!D21=99,"-",IF(調査票!J38="","×",IF(調査票!J38&lt;調査票!H21,"×",IF(調査票!J38&lt;調査票!N38,"×","○")))))</f>
        <v>×</v>
      </c>
      <c r="K38" s="49" t="str">
        <f>IF(調査票!$H$1=1,"-",IF(調査票!D21=99,"-",(IF(調査票!K38="","×",IF(調査票!K38=MAX(調査票!E21,調査票!E38,調査票!G38,調査票!I38,調査票!K38),"○","×")))))</f>
        <v>×</v>
      </c>
      <c r="L38" s="95" t="str">
        <f>IF(調査票!$H$1=1,"-",IF(調査票!D21=99,"-",IF(調査票!L38="","-",IF(調査票!L38&gt;調査票!F38,"×","○"))))</f>
        <v>-</v>
      </c>
      <c r="M38" s="95" t="str">
        <f>IF(調査票!$H$1=1,"-",IF(調査票!D21=99,"-",IF(調査票!M38="","-",IF(調査票!M38&gt;調査票!H38,"×","○"))))</f>
        <v>-</v>
      </c>
      <c r="N38" s="95" t="str">
        <f>IF(調査票!$H$1=1,"-",IF(調査票!D21=99,"-",IF(調査票!N38="","-",IF(調査票!N38&gt;調査票!J38,"×","○"))))</f>
        <v>-</v>
      </c>
    </row>
    <row r="39" spans="2:14" ht="20.100000000000001" customHeight="1" x14ac:dyDescent="0.15">
      <c r="B39" s="140">
        <v>2025</v>
      </c>
      <c r="C39" s="141"/>
      <c r="D39" s="29" t="s">
        <v>11</v>
      </c>
      <c r="E39" s="49" t="str">
        <f>IF(調査票!$H$1=1,"-",IF(調査票!D22=99,"-",IF(調査票!E39="","×",IF(調査票!E39&gt;調査票!$K39,"×","○"))))</f>
        <v>×</v>
      </c>
      <c r="F39" s="50" t="str">
        <f>IF(調査票!$H$1=1,"-",IF(調査票!D22=99,"-",IF(調査票!F39="","×",IF(調査票!F39&lt;調査票!F22,"×",IF(調査票!F39&lt;調査票!L39,"×","○")))))</f>
        <v>×</v>
      </c>
      <c r="G39" s="49" t="str">
        <f>IF(調査票!$H$1=1,"-",IF(調査票!D22=99,"-",IF(調査票!G39="","×",IF(調査票!G39&gt;調査票!$K39,"×","○"))))</f>
        <v>×</v>
      </c>
      <c r="H39" s="50" t="str">
        <f>IF(調査票!$H$1=1,"-",IF(調査票!D22=99,"-",IF(調査票!H39="","×",IF(調査票!H39&lt;調査票!G22,"×",IF(調査票!H39&lt;調査票!M39,"×","○")))))</f>
        <v>×</v>
      </c>
      <c r="I39" s="49" t="str">
        <f>IF(調査票!$H$1=1,"-",IF(調査票!D22=99,"-",IF(調査票!I39="","×",IF(調査票!I39&gt;調査票!$K39,"×","○"))))</f>
        <v>×</v>
      </c>
      <c r="J39" s="50" t="str">
        <f>IF(調査票!$H$1=1,"-",IF(調査票!D22=99,"-",IF(調査票!J39="","×",IF(調査票!J39&lt;調査票!H22,"×",IF(調査票!J39&lt;調査票!N39,"×","○")))))</f>
        <v>×</v>
      </c>
      <c r="K39" s="49" t="str">
        <f>IF(調査票!$H$1=1,"-",IF(調査票!D22=99,"-",(IF(調査票!K39="","×",IF(調査票!K39=MAX(調査票!E22,調査票!E39,調査票!G39,調査票!I39,調査票!K39),"○","×")))))</f>
        <v>×</v>
      </c>
      <c r="L39" s="95" t="str">
        <f>IF(調査票!$H$1=1,"-",IF(調査票!D22=99,"-",IF(調査票!L39="","-",IF(調査票!L39&gt;調査票!F39,"×","○"))))</f>
        <v>-</v>
      </c>
      <c r="M39" s="95" t="str">
        <f>IF(調査票!$H$1=1,"-",IF(調査票!D22=99,"-",IF(調査票!M39="","-",IF(調査票!M39&gt;調査票!H39,"×","○"))))</f>
        <v>-</v>
      </c>
      <c r="N39" s="95" t="str">
        <f>IF(調査票!$H$1=1,"-",IF(調査票!D22=99,"-",IF(調査票!N39="","-",IF(調査票!N39&gt;調査票!J39,"×","○"))))</f>
        <v>-</v>
      </c>
    </row>
    <row r="40" spans="2:14" ht="20.100000000000001" customHeight="1" x14ac:dyDescent="0.15">
      <c r="B40" s="142"/>
      <c r="C40" s="143"/>
      <c r="D40" s="28" t="s">
        <v>8</v>
      </c>
      <c r="E40" s="49" t="str">
        <f>IF(調査票!$H$1=1,"-",IF(調査票!D23=99,"-",IF(調査票!E40="","×",IF(調査票!E40&gt;調査票!$K40,"×","○"))))</f>
        <v>×</v>
      </c>
      <c r="F40" s="50" t="str">
        <f>IF(調査票!$H$1=1,"-",IF(調査票!D23=99,"-",IF(調査票!F40="","×",IF(調査票!F40&lt;調査票!F23,"×",IF(調査票!F40&lt;調査票!L40,"×","○")))))</f>
        <v>×</v>
      </c>
      <c r="G40" s="49" t="str">
        <f>IF(調査票!$H$1=1,"-",IF(調査票!D23=99,"-",IF(調査票!G40="","×",IF(調査票!G40&gt;調査票!$K40,"×","○"))))</f>
        <v>×</v>
      </c>
      <c r="H40" s="50" t="str">
        <f>IF(調査票!$H$1=1,"-",IF(調査票!D23=99,"-",IF(調査票!H40="","×",IF(調査票!H40&lt;調査票!G23,"×",IF(調査票!H40&lt;調査票!M40,"×","○")))))</f>
        <v>×</v>
      </c>
      <c r="I40" s="49" t="str">
        <f>IF(調査票!$H$1=1,"-",IF(調査票!D23=99,"-",IF(調査票!I40="","×",IF(調査票!I40&gt;調査票!$K40,"×","○"))))</f>
        <v>×</v>
      </c>
      <c r="J40" s="50" t="str">
        <f>IF(調査票!$H$1=1,"-",IF(調査票!D23=99,"-",IF(調査票!J40="","×",IF(調査票!J40&lt;調査票!H23,"×",IF(調査票!J40&lt;調査票!N40,"×","○")))))</f>
        <v>×</v>
      </c>
      <c r="K40" s="49" t="str">
        <f>IF(調査票!$H$1=1,"-",IF(調査票!D23=99,"-",(IF(調査票!K40="","×",IF(調査票!K40=MAX(調査票!E23,調査票!E40,調査票!G40,調査票!I40,調査票!K40),"○","×")))))</f>
        <v>×</v>
      </c>
      <c r="L40" s="95" t="str">
        <f>IF(調査票!$H$1=1,"-",IF(調査票!D23=99,"-",IF(調査票!L40="","-",IF(調査票!L40&gt;調査票!F40,"×","○"))))</f>
        <v>-</v>
      </c>
      <c r="M40" s="95" t="str">
        <f>IF(調査票!$H$1=1,"-",IF(調査票!D23=99,"-",IF(調査票!M40="","-",IF(調査票!M40&gt;調査票!H40,"×","○"))))</f>
        <v>-</v>
      </c>
      <c r="N40" s="95" t="str">
        <f>IF(調査票!$H$1=1,"-",IF(調査票!D23=99,"-",IF(調査票!N40="","-",IF(調査票!N40&gt;調査票!J40,"×","○"))))</f>
        <v>-</v>
      </c>
    </row>
    <row r="41" spans="2:14" ht="20.100000000000001" customHeight="1" x14ac:dyDescent="0.15">
      <c r="B41" s="107"/>
      <c r="C41" s="109"/>
      <c r="D41" s="30" t="s">
        <v>9</v>
      </c>
      <c r="E41" s="51" t="str">
        <f>IF(調査票!$H$1=1,"-",IF(調査票!D24=99,"-",IF(調査票!E41="","×",IF(調査票!E41&gt;調査票!$K41,"×","○"))))</f>
        <v>×</v>
      </c>
      <c r="F41" s="52" t="str">
        <f>IF(調査票!$H$1=1,"-",IF(調査票!D24=99,"-",IF(調査票!F41="","×",IF(調査票!F41&lt;調査票!F24,"×",IF(調査票!F41&lt;調査票!L41,"×","○")))))</f>
        <v>×</v>
      </c>
      <c r="G41" s="51" t="str">
        <f>IF(調査票!$H$1=1,"-",IF(調査票!D24=99,"-",IF(調査票!G41="","×",IF(調査票!G41&gt;調査票!$K41,"×","○"))))</f>
        <v>×</v>
      </c>
      <c r="H41" s="52" t="str">
        <f>IF(調査票!$H$1=1,"-",IF(調査票!D24=99,"-",IF(調査票!H41="","×",IF(調査票!H41&lt;調査票!G24,"×",IF(調査票!H41&lt;調査票!M41,"×","○")))))</f>
        <v>×</v>
      </c>
      <c r="I41" s="51" t="str">
        <f>IF(調査票!$H$1=1,"-",IF(調査票!D24=99,"-",IF(調査票!I41="","×",IF(調査票!I41&gt;調査票!$K41,"×","○"))))</f>
        <v>×</v>
      </c>
      <c r="J41" s="52" t="str">
        <f>IF(調査票!$H$1=1,"-",IF(調査票!D24=99,"-",IF(調査票!J41="","×",IF(調査票!J41&lt;調査票!H24,"×",IF(調査票!J41&lt;調査票!N41,"×","○")))))</f>
        <v>×</v>
      </c>
      <c r="K41" s="51" t="str">
        <f>IF(調査票!$H$1=1,"-",IF(調査票!D24=99,"-",(IF(調査票!K41="","×",IF(調査票!K41=MAX(調査票!E24,調査票!E41,調査票!G41,調査票!I41,調査票!K41),"○","×")))))</f>
        <v>×</v>
      </c>
      <c r="L41" s="97" t="str">
        <f>IF(調査票!$H$1=1,"-",IF(調査票!D24=99,"-",IF(調査票!L41="","-",IF(調査票!L41&gt;調査票!F41,"×","○"))))</f>
        <v>-</v>
      </c>
      <c r="M41" s="97" t="str">
        <f>IF(調査票!$H$1=1,"-",IF(調査票!D24=99,"-",IF(調査票!M41="","-",IF(調査票!M41&gt;調査票!H41,"×","○"))))</f>
        <v>-</v>
      </c>
      <c r="N41" s="97" t="str">
        <f>IF(調査票!$H$1=1,"-",IF(調査票!D24=99,"-",IF(調査票!N41="","-",IF(調査票!N41&gt;調査票!J41,"×","○"))))</f>
        <v>-</v>
      </c>
    </row>
    <row r="42" spans="2:14" ht="20.100000000000001" customHeight="1" x14ac:dyDescent="0.15">
      <c r="L42" s="2" t="s">
        <v>49</v>
      </c>
    </row>
    <row r="43" spans="2:14" s="31" customFormat="1" ht="20.100000000000001" customHeight="1" x14ac:dyDescent="0.15"/>
    <row r="44" spans="2:14" s="31" customFormat="1" ht="20.100000000000001" customHeight="1" x14ac:dyDescent="0.15"/>
    <row r="45" spans="2:14" s="31" customFormat="1" ht="20.100000000000001" customHeight="1" x14ac:dyDescent="0.15"/>
    <row r="46" spans="2:14" s="31" customFormat="1" ht="20.100000000000001" customHeight="1" x14ac:dyDescent="0.15"/>
    <row r="47" spans="2:14" s="31" customFormat="1" ht="20.100000000000001" customHeight="1" x14ac:dyDescent="0.15"/>
    <row r="48" spans="2:14" s="31" customFormat="1" ht="20.100000000000001" customHeight="1" x14ac:dyDescent="0.15"/>
    <row r="49" s="31" customFormat="1" ht="20.100000000000001" customHeight="1" x14ac:dyDescent="0.15"/>
    <row r="50" s="31" customFormat="1" ht="20.100000000000001" customHeight="1" x14ac:dyDescent="0.15"/>
    <row r="51" s="31" customFormat="1" ht="20.100000000000001" customHeight="1" x14ac:dyDescent="0.15"/>
    <row r="52" s="31" customFormat="1" ht="20.100000000000001" customHeight="1" x14ac:dyDescent="0.15"/>
    <row r="53" s="31" customFormat="1" ht="20.100000000000001" customHeight="1" x14ac:dyDescent="0.15"/>
    <row r="54" s="31" customFormat="1" ht="14.1" customHeight="1" x14ac:dyDescent="0.15"/>
    <row r="55" s="31" customFormat="1" ht="20.100000000000001" customHeight="1" x14ac:dyDescent="0.15"/>
    <row r="56" s="31" customFormat="1" ht="14.1" customHeight="1" x14ac:dyDescent="0.15"/>
    <row r="57" s="31" customFormat="1" ht="14.1" customHeight="1" x14ac:dyDescent="0.15"/>
    <row r="58" s="31" customFormat="1" ht="14.1" customHeight="1" x14ac:dyDescent="0.15"/>
    <row r="59" s="31" customFormat="1" ht="20.100000000000001" customHeight="1" x14ac:dyDescent="0.15"/>
    <row r="60" s="31" customFormat="1" ht="20.100000000000001" customHeight="1" x14ac:dyDescent="0.15"/>
    <row r="61" s="31" customFormat="1" ht="20.100000000000001" customHeight="1" x14ac:dyDescent="0.15"/>
    <row r="62" s="31" customFormat="1" ht="20.100000000000001" customHeight="1" x14ac:dyDescent="0.15"/>
    <row r="63" s="31" customFormat="1" ht="20.100000000000001" customHeight="1" x14ac:dyDescent="0.15"/>
    <row r="64" s="31" customFormat="1"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17.100000000000001" customHeight="1" x14ac:dyDescent="0.15"/>
    <row r="73" s="31" customFormat="1" ht="17.100000000000001" customHeight="1" x14ac:dyDescent="0.15"/>
    <row r="74" s="31" customFormat="1" ht="17.100000000000001" customHeight="1" x14ac:dyDescent="0.15"/>
    <row r="75" s="31" customFormat="1" ht="17.100000000000001" customHeight="1" x14ac:dyDescent="0.15"/>
    <row r="76" s="31" customFormat="1" ht="17.100000000000001" customHeight="1" x14ac:dyDescent="0.15"/>
    <row r="77" s="31" customFormat="1" ht="17.100000000000001" customHeight="1" x14ac:dyDescent="0.15"/>
    <row r="78" s="31" customFormat="1" ht="17.100000000000001" customHeight="1" x14ac:dyDescent="0.15"/>
    <row r="79" s="31" customFormat="1" ht="17.100000000000001" customHeight="1" x14ac:dyDescent="0.15"/>
    <row r="80" s="31" customFormat="1" ht="17.100000000000001" customHeight="1" x14ac:dyDescent="0.15"/>
    <row r="81" s="31" customFormat="1" ht="17.100000000000001" customHeight="1" x14ac:dyDescent="0.15"/>
    <row r="82" s="31" customFormat="1" ht="17.100000000000001" customHeight="1" x14ac:dyDescent="0.15"/>
    <row r="83" s="31" customFormat="1" ht="17.100000000000001" customHeight="1" x14ac:dyDescent="0.15"/>
    <row r="84" s="31" customFormat="1" ht="17.100000000000001" customHeight="1" x14ac:dyDescent="0.15"/>
    <row r="85" s="31" customFormat="1" ht="17.100000000000001" customHeight="1" x14ac:dyDescent="0.15"/>
    <row r="86" s="31" customFormat="1" ht="17.100000000000001" customHeight="1" x14ac:dyDescent="0.15"/>
    <row r="87" s="31" customFormat="1" ht="17.100000000000001" customHeight="1" x14ac:dyDescent="0.15"/>
    <row r="88" s="31" customFormat="1" ht="17.100000000000001" customHeight="1" x14ac:dyDescent="0.15"/>
    <row r="89" s="31" customFormat="1" ht="17.100000000000001" customHeight="1" x14ac:dyDescent="0.15"/>
    <row r="90" s="31" customFormat="1" ht="17.100000000000001" customHeight="1" x14ac:dyDescent="0.15"/>
    <row r="91" s="31" customFormat="1" ht="17.100000000000001" customHeight="1" x14ac:dyDescent="0.15"/>
    <row r="92" s="31" customFormat="1" ht="17.100000000000001" customHeight="1" x14ac:dyDescent="0.15"/>
    <row r="93" s="31" customFormat="1" ht="17.100000000000001" customHeight="1" x14ac:dyDescent="0.15"/>
    <row r="94" s="31" customFormat="1" ht="17.100000000000001" customHeight="1" x14ac:dyDescent="0.15"/>
    <row r="95" s="31" customFormat="1" ht="17.100000000000001" customHeight="1" x14ac:dyDescent="0.15"/>
    <row r="96" s="31" customFormat="1" ht="17.100000000000001" customHeight="1" x14ac:dyDescent="0.15"/>
    <row r="97" s="31" customFormat="1" ht="17.100000000000001" customHeight="1" x14ac:dyDescent="0.15"/>
    <row r="98" s="31" customFormat="1" ht="17.100000000000001" customHeight="1" x14ac:dyDescent="0.15"/>
    <row r="99" s="31" customFormat="1" ht="17.100000000000001" customHeight="1" x14ac:dyDescent="0.15"/>
    <row r="100" s="31" customFormat="1" ht="17.100000000000001" customHeight="1" x14ac:dyDescent="0.15"/>
    <row r="101" s="31" customFormat="1" ht="17.100000000000001" customHeight="1" x14ac:dyDescent="0.15"/>
    <row r="102" s="31" customFormat="1" ht="17.100000000000001" customHeight="1" x14ac:dyDescent="0.15"/>
    <row r="103" s="31" customFormat="1" ht="17.100000000000001" customHeight="1" x14ac:dyDescent="0.15"/>
    <row r="104" s="31" customFormat="1" ht="17.100000000000001" customHeight="1" x14ac:dyDescent="0.15"/>
    <row r="105" s="31" customFormat="1" ht="17.100000000000001" customHeight="1" x14ac:dyDescent="0.15"/>
    <row r="106" s="31" customFormat="1" ht="17.100000000000001" customHeight="1" x14ac:dyDescent="0.15"/>
    <row r="107" s="31" customFormat="1" ht="17.100000000000001" customHeight="1" x14ac:dyDescent="0.15"/>
    <row r="108" s="31" customFormat="1" ht="17.100000000000001" customHeight="1" x14ac:dyDescent="0.15"/>
    <row r="109" s="31" customFormat="1" ht="17.100000000000001" customHeight="1" x14ac:dyDescent="0.15"/>
    <row r="110" s="31" customFormat="1" ht="17.100000000000001" customHeight="1" x14ac:dyDescent="0.15"/>
    <row r="111" s="31" customFormat="1" ht="17.100000000000001" customHeight="1" x14ac:dyDescent="0.15"/>
    <row r="112" s="31" customFormat="1" ht="17.100000000000001" customHeight="1" x14ac:dyDescent="0.15"/>
    <row r="113" s="31" customFormat="1" ht="17.100000000000001" customHeight="1" x14ac:dyDescent="0.15"/>
    <row r="114" s="31" customFormat="1" ht="17.100000000000001" customHeight="1" x14ac:dyDescent="0.15"/>
    <row r="115" s="31" customFormat="1" ht="17.100000000000001" customHeight="1" x14ac:dyDescent="0.15"/>
    <row r="116" s="31" customFormat="1" ht="17.100000000000001" customHeight="1" x14ac:dyDescent="0.15"/>
    <row r="117" s="31" customFormat="1" ht="17.100000000000001" customHeight="1" x14ac:dyDescent="0.15"/>
    <row r="118" s="31" customFormat="1" ht="17.100000000000001" customHeight="1" x14ac:dyDescent="0.15"/>
    <row r="119" s="31" customFormat="1" ht="17.100000000000001" customHeight="1" x14ac:dyDescent="0.15"/>
    <row r="120" s="31" customFormat="1" ht="17.100000000000001" customHeight="1" x14ac:dyDescent="0.15"/>
    <row r="121" s="31" customFormat="1" ht="17.100000000000001" customHeight="1" x14ac:dyDescent="0.15"/>
    <row r="122" s="31" customFormat="1" ht="17.100000000000001" customHeight="1" x14ac:dyDescent="0.15"/>
    <row r="123" s="31" customFormat="1" ht="17.100000000000001" customHeight="1" x14ac:dyDescent="0.15"/>
    <row r="124" s="31" customFormat="1" ht="17.100000000000001" customHeight="1" x14ac:dyDescent="0.15"/>
    <row r="125" s="31" customFormat="1" ht="17.100000000000001" customHeight="1" x14ac:dyDescent="0.15"/>
    <row r="126" s="31" customFormat="1" ht="17.100000000000001" customHeight="1" x14ac:dyDescent="0.15"/>
    <row r="127" s="31" customFormat="1" ht="17.100000000000001" customHeight="1" x14ac:dyDescent="0.15"/>
    <row r="128" s="31" customFormat="1" ht="17.100000000000001" customHeight="1" x14ac:dyDescent="0.15"/>
    <row r="129" s="31" customFormat="1" ht="17.100000000000001" customHeight="1" x14ac:dyDescent="0.15"/>
    <row r="130" s="31" customFormat="1" ht="17.100000000000001" customHeight="1" x14ac:dyDescent="0.15"/>
    <row r="131" s="31" customFormat="1" ht="17.100000000000001" customHeight="1" x14ac:dyDescent="0.15"/>
    <row r="132" s="31" customFormat="1" ht="17.100000000000001" customHeight="1" x14ac:dyDescent="0.15"/>
    <row r="133" s="31" customFormat="1" ht="17.100000000000001" customHeight="1" x14ac:dyDescent="0.15"/>
    <row r="134" s="31" customFormat="1" ht="17.100000000000001" customHeight="1" x14ac:dyDescent="0.15"/>
    <row r="135" s="31" customFormat="1" ht="17.100000000000001" customHeight="1" x14ac:dyDescent="0.15"/>
    <row r="136" s="31" customFormat="1" ht="17.100000000000001" customHeight="1" x14ac:dyDescent="0.15"/>
    <row r="137" s="31" customFormat="1" ht="17.100000000000001" customHeight="1" x14ac:dyDescent="0.15"/>
    <row r="138" s="31" customFormat="1" ht="17.100000000000001" customHeight="1" x14ac:dyDescent="0.15"/>
    <row r="139" s="31" customFormat="1" ht="17.100000000000001" customHeight="1" x14ac:dyDescent="0.15"/>
    <row r="140" s="31" customFormat="1" ht="17.100000000000001" customHeight="1" x14ac:dyDescent="0.15"/>
    <row r="141" s="31" customFormat="1" ht="17.100000000000001" customHeight="1" x14ac:dyDescent="0.15"/>
    <row r="142" s="31" customFormat="1" ht="17.100000000000001" customHeight="1" x14ac:dyDescent="0.15"/>
    <row r="143" s="31" customFormat="1" ht="17.100000000000001" customHeight="1" x14ac:dyDescent="0.15"/>
    <row r="144" s="31" customFormat="1" ht="17.100000000000001" customHeight="1" x14ac:dyDescent="0.15"/>
    <row r="145" s="31" customFormat="1" ht="17.100000000000001" customHeight="1" x14ac:dyDescent="0.15"/>
    <row r="146" s="31" customFormat="1" ht="17.100000000000001" customHeight="1" x14ac:dyDescent="0.15"/>
    <row r="147" s="31" customFormat="1" ht="17.100000000000001" customHeight="1" x14ac:dyDescent="0.15"/>
    <row r="148" s="31" customFormat="1" ht="17.100000000000001" customHeight="1" x14ac:dyDescent="0.15"/>
    <row r="149" s="31" customFormat="1" ht="17.100000000000001" customHeight="1" x14ac:dyDescent="0.15"/>
    <row r="150" s="31" customFormat="1" ht="17.100000000000001" customHeight="1" x14ac:dyDescent="0.15"/>
    <row r="151" s="31" customFormat="1" ht="17.100000000000001" customHeight="1" x14ac:dyDescent="0.15"/>
    <row r="152" s="31" customFormat="1" ht="17.100000000000001" customHeight="1" x14ac:dyDescent="0.15"/>
    <row r="153" s="31" customFormat="1" ht="17.100000000000001" customHeight="1" x14ac:dyDescent="0.15"/>
    <row r="154" s="31" customFormat="1" ht="17.100000000000001" customHeight="1" x14ac:dyDescent="0.15"/>
    <row r="155" s="31" customFormat="1" ht="17.100000000000001" customHeight="1" x14ac:dyDescent="0.15"/>
    <row r="156" s="31" customFormat="1" ht="17.100000000000001" customHeight="1" x14ac:dyDescent="0.15"/>
    <row r="157" s="31" customFormat="1" ht="17.100000000000001" customHeight="1" x14ac:dyDescent="0.15"/>
    <row r="158" s="31" customFormat="1" ht="17.100000000000001" customHeight="1" x14ac:dyDescent="0.15"/>
    <row r="159" s="31" customFormat="1" ht="17.100000000000001" customHeight="1" x14ac:dyDescent="0.15"/>
    <row r="160" s="31" customFormat="1" ht="17.100000000000001" customHeight="1" x14ac:dyDescent="0.15"/>
    <row r="161" s="31" customFormat="1" ht="17.100000000000001" customHeight="1" x14ac:dyDescent="0.15"/>
    <row r="162" s="31" customFormat="1" ht="17.100000000000001" customHeight="1" x14ac:dyDescent="0.15"/>
    <row r="163" s="31" customFormat="1" ht="17.100000000000001" customHeight="1" x14ac:dyDescent="0.15"/>
    <row r="164" s="31" customFormat="1" ht="17.100000000000001" customHeight="1" x14ac:dyDescent="0.15"/>
    <row r="165" s="31" customFormat="1" ht="17.100000000000001" customHeight="1" x14ac:dyDescent="0.15"/>
    <row r="166" s="31" customFormat="1" ht="17.100000000000001" customHeight="1" x14ac:dyDescent="0.15"/>
    <row r="167" s="31" customFormat="1" ht="17.100000000000001" customHeight="1" x14ac:dyDescent="0.15"/>
    <row r="168" s="31" customFormat="1" ht="17.100000000000001" customHeight="1" x14ac:dyDescent="0.15"/>
    <row r="169" s="31" customFormat="1" ht="17.100000000000001" customHeight="1" x14ac:dyDescent="0.15"/>
    <row r="170" s="31" customFormat="1" ht="17.100000000000001" customHeight="1" x14ac:dyDescent="0.15"/>
    <row r="171" s="31" customFormat="1" ht="17.100000000000001" customHeight="1" x14ac:dyDescent="0.15"/>
    <row r="172" s="31" customFormat="1" ht="17.100000000000001" customHeight="1" x14ac:dyDescent="0.15"/>
    <row r="173" s="31" customFormat="1" ht="17.100000000000001" customHeight="1" x14ac:dyDescent="0.15"/>
    <row r="174" s="31" customFormat="1" ht="17.100000000000001" customHeight="1" x14ac:dyDescent="0.15"/>
    <row r="175" s="31" customFormat="1" ht="17.100000000000001" customHeight="1" x14ac:dyDescent="0.15"/>
    <row r="176" s="31" customFormat="1" ht="17.100000000000001" customHeight="1" x14ac:dyDescent="0.15"/>
    <row r="177" s="31" customFormat="1" ht="17.100000000000001" customHeight="1" x14ac:dyDescent="0.15"/>
    <row r="178" s="31" customFormat="1" ht="17.100000000000001" customHeight="1" x14ac:dyDescent="0.15"/>
    <row r="179" s="31" customFormat="1" ht="17.100000000000001" customHeight="1" x14ac:dyDescent="0.15"/>
    <row r="180" s="31" customFormat="1" ht="17.100000000000001" customHeight="1" x14ac:dyDescent="0.15"/>
    <row r="181" s="31" customFormat="1" ht="17.100000000000001" customHeight="1" x14ac:dyDescent="0.15"/>
    <row r="182" s="31" customFormat="1" ht="17.100000000000001" customHeight="1" x14ac:dyDescent="0.15"/>
    <row r="183" s="31" customFormat="1" ht="17.100000000000001" customHeight="1" x14ac:dyDescent="0.15"/>
    <row r="184" s="31" customFormat="1" ht="17.100000000000001" customHeight="1" x14ac:dyDescent="0.15"/>
    <row r="185" s="31" customFormat="1" ht="17.100000000000001" customHeight="1" x14ac:dyDescent="0.15"/>
    <row r="186" s="31" customFormat="1" ht="17.100000000000001" customHeight="1" x14ac:dyDescent="0.15"/>
    <row r="187" s="31" customFormat="1" ht="17.100000000000001" customHeight="1" x14ac:dyDescent="0.15"/>
    <row r="188" s="31" customFormat="1" ht="17.100000000000001" customHeight="1" x14ac:dyDescent="0.15"/>
    <row r="189" s="31" customFormat="1" ht="17.100000000000001" customHeight="1" x14ac:dyDescent="0.15"/>
    <row r="190" s="31" customFormat="1" ht="17.100000000000001" customHeight="1" x14ac:dyDescent="0.15"/>
    <row r="191" s="31" customFormat="1" ht="17.100000000000001" customHeight="1" x14ac:dyDescent="0.15"/>
    <row r="192" s="31" customFormat="1" ht="17.100000000000001" customHeight="1" x14ac:dyDescent="0.15"/>
    <row r="193" s="31" customFormat="1" ht="17.100000000000001" customHeight="1" x14ac:dyDescent="0.15"/>
    <row r="194" s="31" customFormat="1" ht="17.100000000000001" customHeight="1" x14ac:dyDescent="0.15"/>
    <row r="195" s="31" customFormat="1" ht="17.100000000000001" customHeight="1" x14ac:dyDescent="0.15"/>
    <row r="196" s="31" customFormat="1" ht="17.100000000000001" customHeight="1" x14ac:dyDescent="0.15"/>
    <row r="197" s="31" customFormat="1" ht="17.100000000000001" customHeight="1" x14ac:dyDescent="0.15"/>
    <row r="198" s="31" customFormat="1" ht="17.100000000000001" customHeight="1" x14ac:dyDescent="0.15"/>
    <row r="199" s="31" customFormat="1" ht="17.100000000000001" customHeight="1" x14ac:dyDescent="0.15"/>
    <row r="200" s="31" customFormat="1" ht="17.100000000000001" customHeight="1" x14ac:dyDescent="0.15"/>
  </sheetData>
  <sheetProtection algorithmName="SHA-512" hashValue="Fvm2iRvzr/TbF3FSXLsjv62Pt7vACFzIMGL21FdqQsOtPJ9NZ3f9tXozGZgZJxU3uI3c/ohIH64JesOFQIvymA==" saltValue="NzhR7m5042g41tcOI31duQ==" spinCount="100000" sheet="1" objects="1" scenarios="1"/>
  <mergeCells count="34">
    <mergeCell ref="L5:N5"/>
    <mergeCell ref="B4:D5"/>
    <mergeCell ref="E4:G4"/>
    <mergeCell ref="H4:H5"/>
    <mergeCell ref="C6:D6"/>
    <mergeCell ref="E6:E7"/>
    <mergeCell ref="F6:F7"/>
    <mergeCell ref="C7:D7"/>
    <mergeCell ref="G6:G7"/>
    <mergeCell ref="H6:H7"/>
    <mergeCell ref="K6:K7"/>
    <mergeCell ref="L6:N7"/>
    <mergeCell ref="J14:N15"/>
    <mergeCell ref="J16:N18"/>
    <mergeCell ref="B10:C11"/>
    <mergeCell ref="D10:D12"/>
    <mergeCell ref="E10:H10"/>
    <mergeCell ref="J12:N13"/>
    <mergeCell ref="B13:B21"/>
    <mergeCell ref="M19:N19"/>
    <mergeCell ref="B30:C38"/>
    <mergeCell ref="B39:C41"/>
    <mergeCell ref="J20:N20"/>
    <mergeCell ref="B22:B24"/>
    <mergeCell ref="B27:D29"/>
    <mergeCell ref="E27:F27"/>
    <mergeCell ref="K25:N25"/>
    <mergeCell ref="K27:N27"/>
    <mergeCell ref="G27:H27"/>
    <mergeCell ref="I27:J27"/>
    <mergeCell ref="K22:N22"/>
    <mergeCell ref="K23:N23"/>
    <mergeCell ref="K24:N24"/>
    <mergeCell ref="K21:N21"/>
  </mergeCells>
  <phoneticPr fontId="3"/>
  <conditionalFormatting sqref="D13:H24">
    <cfRule type="cellIs" dxfId="4" priority="6" stopIfTrue="1" operator="equal">
      <formula>"○"</formula>
    </cfRule>
  </conditionalFormatting>
  <conditionalFormatting sqref="E6:H7">
    <cfRule type="cellIs" dxfId="3" priority="4" stopIfTrue="1" operator="equal">
      <formula>"○"</formula>
    </cfRule>
  </conditionalFormatting>
  <conditionalFormatting sqref="E30:N41">
    <cfRule type="cellIs" dxfId="2" priority="5" stopIfTrue="1" operator="equal">
      <formula>"○"</formula>
    </cfRule>
  </conditionalFormatting>
  <conditionalFormatting sqref="H1">
    <cfRule type="cellIs" dxfId="1" priority="3" stopIfTrue="1" operator="equal">
      <formula>"○"</formula>
    </cfRule>
  </conditionalFormatting>
  <conditionalFormatting sqref="L30:N41">
    <cfRule type="cellIs" dxfId="0" priority="1" stopIfTrue="1" operator="equal">
      <formula>"×"</formula>
    </cfRule>
  </conditionalFormatting>
  <pageMargins left="0.31496062992125984" right="7.874015748031496E-2" top="0.32" bottom="0.26" header="0" footer="0"/>
  <pageSetup paperSize="9" scale="7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チェックシート</vt:lpstr>
      <vt:lpstr>チェックシート!Print_Area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2023-04-04T09:22:36Z</dcterms:created>
  <dcterms:modified xsi:type="dcterms:W3CDTF">2025-03-25T04:05:02Z</dcterms:modified>
</cp:coreProperties>
</file>