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.13.92\sangyoshinko\200_グループ共有フォルダ\210_デジタル技術活用促進G\2024年度\2_事業\1_デジタル技術活用促進_07_デジタル補助金\00_事業検討\★2025年度事業案検討\5_制度設計\8_Webページ\"/>
    </mc:Choice>
  </mc:AlternateContent>
  <xr:revisionPtr revIDLastSave="0" documentId="13_ncr:1_{D2DFC5FA-C112-45E5-B3C9-6FF3C45CB4FE}" xr6:coauthVersionLast="47" xr6:coauthVersionMax="47" xr10:uidLastSave="{00000000-0000-0000-0000-000000000000}"/>
  <bookViews>
    <workbookView xWindow="-110" yWindow="-110" windowWidth="22780" windowHeight="14660" tabRatio="823" firstSheet="1" activeTab="1" xr2:uid="{00000000-000D-0000-FFFF-FFFF00000000}"/>
  </bookViews>
  <sheets>
    <sheet name="リスト" sheetId="18" state="hidden" r:id="rId1"/>
    <sheet name="別添　経費内訳 (記入例　A+B)" sheetId="4" r:id="rId2"/>
  </sheets>
  <definedNames>
    <definedName name="_xlnm._FilterDatabase" localSheetId="1" hidden="1">'別添　経費内訳 (記入例　A+B)'!$B$7:$G$49</definedName>
    <definedName name="_xlnm.Print_Area" localSheetId="1">'別添　経費内訳 (記入例　A+B)'!$B$2:$G$50</definedName>
    <definedName name="_xlnm.Print_Titles" localSheetId="1">'別添　経費内訳 (記入例　A+B)'!$2:$7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8" l="1"/>
  <c r="F3" i="18"/>
  <c r="F5" i="18"/>
  <c r="I9" i="18" l="1"/>
  <c r="I3" i="18"/>
  <c r="I4" i="18"/>
  <c r="I5" i="18"/>
  <c r="I6" i="18"/>
  <c r="I7" i="18"/>
  <c r="I8" i="18"/>
  <c r="E44" i="4"/>
  <c r="E39" i="4"/>
  <c r="E30" i="4"/>
  <c r="E25" i="4"/>
  <c r="E21" i="4"/>
  <c r="E12" i="4"/>
  <c r="E13" i="4" s="1"/>
  <c r="E45" i="4" l="1"/>
  <c r="E31" i="4"/>
  <c r="K3" i="18" l="1"/>
  <c r="E47" i="4"/>
  <c r="G50" i="4" s="1"/>
</calcChain>
</file>

<file path=xl/sharedStrings.xml><?xml version="1.0" encoding="utf-8"?>
<sst xmlns="http://schemas.openxmlformats.org/spreadsheetml/2006/main" count="98" uniqueCount="74">
  <si>
    <t>事業者の区分</t>
    <rPh sb="0" eb="3">
      <t>ジギョウシャ</t>
    </rPh>
    <rPh sb="4" eb="6">
      <t>クブン</t>
    </rPh>
    <phoneticPr fontId="4"/>
  </si>
  <si>
    <r>
      <t>【</t>
    </r>
    <r>
      <rPr>
        <b/>
        <sz val="12"/>
        <color rgb="FF0070C0"/>
        <rFont val="ＭＳ ゴシック"/>
        <family val="3"/>
        <charset val="128"/>
      </rPr>
      <t>2025</t>
    </r>
    <r>
      <rPr>
        <b/>
        <sz val="12"/>
        <color theme="1"/>
        <rFont val="ＭＳ ゴシック"/>
        <family val="3"/>
        <charset val="128"/>
      </rPr>
      <t>年度】</t>
    </r>
    <phoneticPr fontId="4"/>
  </si>
  <si>
    <t>【経費区分】</t>
    <rPh sb="1" eb="3">
      <t>ケイヒ</t>
    </rPh>
    <rPh sb="3" eb="5">
      <t>クブン</t>
    </rPh>
    <phoneticPr fontId="4"/>
  </si>
  <si>
    <t>補助事業に要する経費</t>
    <phoneticPr fontId="4"/>
  </si>
  <si>
    <t>番号</t>
    <rPh sb="0" eb="2">
      <t>バンゴウ</t>
    </rPh>
    <phoneticPr fontId="4"/>
  </si>
  <si>
    <t>区分</t>
    <rPh sb="0" eb="2">
      <t>クブン</t>
    </rPh>
    <phoneticPr fontId="4"/>
  </si>
  <si>
    <t>細区分</t>
    <rPh sb="0" eb="1">
      <t>サイ</t>
    </rPh>
    <rPh sb="1" eb="3">
      <t>クブン</t>
    </rPh>
    <phoneticPr fontId="4"/>
  </si>
  <si>
    <t>金額（円）</t>
    <rPh sb="0" eb="2">
      <t>キンガク</t>
    </rPh>
    <rPh sb="3" eb="4">
      <t>エン</t>
    </rPh>
    <phoneticPr fontId="4"/>
  </si>
  <si>
    <t>説　明</t>
    <rPh sb="0" eb="1">
      <t>セツ</t>
    </rPh>
    <rPh sb="2" eb="3">
      <t>アキラ</t>
    </rPh>
    <phoneticPr fontId="4"/>
  </si>
  <si>
    <t>積算内訳　</t>
    <rPh sb="0" eb="2">
      <t>セキサン</t>
    </rPh>
    <rPh sb="2" eb="4">
      <t>ウチワケ</t>
    </rPh>
    <phoneticPr fontId="4"/>
  </si>
  <si>
    <t>①</t>
    <phoneticPr fontId="4"/>
  </si>
  <si>
    <t>コンサルティング費</t>
    <rPh sb="8" eb="9">
      <t>ヒ</t>
    </rPh>
    <phoneticPr fontId="4"/>
  </si>
  <si>
    <t>（区分計）</t>
    <rPh sb="1" eb="3">
      <t>クブン</t>
    </rPh>
    <rPh sb="3" eb="4">
      <t>ケイ</t>
    </rPh>
    <phoneticPr fontId="4"/>
  </si>
  <si>
    <t>②</t>
    <phoneticPr fontId="4"/>
  </si>
  <si>
    <t>ツール初期費用・使用料</t>
    <rPh sb="3" eb="5">
      <t>ショキ</t>
    </rPh>
    <rPh sb="5" eb="7">
      <t>ヒヨウ</t>
    </rPh>
    <rPh sb="8" eb="11">
      <t>シヨウリョウ</t>
    </rPh>
    <phoneticPr fontId="4"/>
  </si>
  <si>
    <t>デジタルツールの初期設定費用</t>
    <rPh sb="8" eb="10">
      <t>ショキ</t>
    </rPh>
    <rPh sb="10" eb="12">
      <t>セッテイ</t>
    </rPh>
    <rPh sb="12" eb="14">
      <t>ヒヨウ</t>
    </rPh>
    <phoneticPr fontId="4"/>
  </si>
  <si>
    <t>③</t>
    <phoneticPr fontId="4"/>
  </si>
  <si>
    <t>機械装置費</t>
    <rPh sb="0" eb="2">
      <t>キカイ</t>
    </rPh>
    <rPh sb="2" eb="4">
      <t>ソウチ</t>
    </rPh>
    <rPh sb="4" eb="5">
      <t>ヒ</t>
    </rPh>
    <phoneticPr fontId="4"/>
  </si>
  <si>
    <t>データ確認のために使用するタブレットのレンタル料</t>
    <rPh sb="3" eb="5">
      <t>カクニン</t>
    </rPh>
    <rPh sb="9" eb="11">
      <t>シヨウ</t>
    </rPh>
    <rPh sb="23" eb="24">
      <t>リョウ</t>
    </rPh>
    <phoneticPr fontId="4"/>
  </si>
  <si>
    <t>④</t>
    <phoneticPr fontId="4"/>
  </si>
  <si>
    <t>委託・
外注費</t>
    <phoneticPr fontId="4"/>
  </si>
  <si>
    <t>8時間×＠20,000円</t>
    <rPh sb="1" eb="3">
      <t>ジカン</t>
    </rPh>
    <rPh sb="11" eb="12">
      <t>エン</t>
    </rPh>
    <phoneticPr fontId="4"/>
  </si>
  <si>
    <t>⑤</t>
    <phoneticPr fontId="4"/>
  </si>
  <si>
    <t>システム改修又は構築費</t>
    <rPh sb="4" eb="6">
      <t>カイシュウ</t>
    </rPh>
    <rPh sb="6" eb="7">
      <t>マタ</t>
    </rPh>
    <rPh sb="8" eb="10">
      <t>コウチク</t>
    </rPh>
    <rPh sb="10" eb="11">
      <t>ヒ</t>
    </rPh>
    <phoneticPr fontId="4"/>
  </si>
  <si>
    <t>⑥</t>
    <phoneticPr fontId="4"/>
  </si>
  <si>
    <t>　※ 必要に応じて行を加除してください。２枚以上になっても構いませんが、合計欄計算式を修正してください。</t>
    <rPh sb="3" eb="5">
      <t>ヒツヨウ</t>
    </rPh>
    <rPh sb="6" eb="7">
      <t>オウ</t>
    </rPh>
    <rPh sb="9" eb="10">
      <t>ギョウ</t>
    </rPh>
    <rPh sb="11" eb="13">
      <t>カジョ</t>
    </rPh>
    <rPh sb="21" eb="24">
      <t>マイイジョウ</t>
    </rPh>
    <rPh sb="29" eb="30">
      <t>カマ</t>
    </rPh>
    <rPh sb="36" eb="38">
      <t>ゴウケイ</t>
    </rPh>
    <rPh sb="38" eb="39">
      <t>ラン</t>
    </rPh>
    <rPh sb="39" eb="41">
      <t>ケイサン</t>
    </rPh>
    <rPh sb="41" eb="42">
      <t>シキ</t>
    </rPh>
    <rPh sb="43" eb="45">
      <t>シュウセイ</t>
    </rPh>
    <phoneticPr fontId="4"/>
  </si>
  <si>
    <t>　※ 金額は、予定されている契約単位で記入し、契約における数量が把握できるよう、説明欄に記入してください。</t>
    <rPh sb="3" eb="5">
      <t>キンガク</t>
    </rPh>
    <rPh sb="7" eb="9">
      <t>ヨテイ</t>
    </rPh>
    <rPh sb="14" eb="16">
      <t>ケイヤク</t>
    </rPh>
    <rPh sb="16" eb="18">
      <t>タンイ</t>
    </rPh>
    <rPh sb="19" eb="21">
      <t>キニュウ</t>
    </rPh>
    <rPh sb="23" eb="25">
      <t>ケイヤク</t>
    </rPh>
    <rPh sb="29" eb="31">
      <t>スウリョウ</t>
    </rPh>
    <rPh sb="32" eb="34">
      <t>ハアク</t>
    </rPh>
    <rPh sb="40" eb="42">
      <t>セツメイ</t>
    </rPh>
    <rPh sb="42" eb="43">
      <t>ラン</t>
    </rPh>
    <phoneticPr fontId="4"/>
  </si>
  <si>
    <t>　※ 各費目に記入する金額は、消費税「抜」の金額を記入してください（消費税については、補助対象外）。</t>
    <rPh sb="3" eb="6">
      <t>カクヒモク</t>
    </rPh>
    <rPh sb="11" eb="13">
      <t>キンガク</t>
    </rPh>
    <rPh sb="15" eb="18">
      <t>ショウヒゼイ</t>
    </rPh>
    <rPh sb="19" eb="20">
      <t>ヌ</t>
    </rPh>
    <rPh sb="22" eb="24">
      <t>キンガク</t>
    </rPh>
    <rPh sb="34" eb="37">
      <t>ショウヒゼイ</t>
    </rPh>
    <rPh sb="43" eb="45">
      <t>ホジョ</t>
    </rPh>
    <rPh sb="45" eb="48">
      <t>タイショウガイ</t>
    </rPh>
    <phoneticPr fontId="4"/>
  </si>
  <si>
    <t>デジタルツールの月額利用料</t>
    <rPh sb="8" eb="10">
      <t>ゲツガク</t>
    </rPh>
    <rPh sb="10" eb="13">
      <t>リヨウリョウ</t>
    </rPh>
    <rPh sb="12" eb="13">
      <t>リョウ</t>
    </rPh>
    <phoneticPr fontId="3"/>
  </si>
  <si>
    <t>デジタルツールの操作に係る研修の委託費用</t>
    <rPh sb="8" eb="10">
      <t>ソウサ</t>
    </rPh>
    <rPh sb="11" eb="12">
      <t>カカ</t>
    </rPh>
    <rPh sb="13" eb="15">
      <t>ケンシュウ</t>
    </rPh>
    <rPh sb="16" eb="18">
      <t>イタク</t>
    </rPh>
    <rPh sb="18" eb="20">
      <t>ヒヨウ</t>
    </rPh>
    <phoneticPr fontId="4"/>
  </si>
  <si>
    <t>初期費用【見込】</t>
    <rPh sb="0" eb="4">
      <t>ショキヒヨウ</t>
    </rPh>
    <phoneticPr fontId="4"/>
  </si>
  <si>
    <t>サービス利用料【見込】</t>
    <rPh sb="4" eb="7">
      <t>リヨウリョウ</t>
    </rPh>
    <phoneticPr fontId="3"/>
  </si>
  <si>
    <t>賃借料【見込】</t>
    <rPh sb="0" eb="3">
      <t>チンシャクリョウ</t>
    </rPh>
    <rPh sb="4" eb="6">
      <t>ミコ</t>
    </rPh>
    <phoneticPr fontId="4"/>
  </si>
  <si>
    <t>委託費【見込】</t>
    <rPh sb="0" eb="2">
      <t>イタク</t>
    </rPh>
    <rPh sb="2" eb="3">
      <t>ヒ</t>
    </rPh>
    <rPh sb="4" eb="6">
      <t>ミコ</t>
    </rPh>
    <phoneticPr fontId="4"/>
  </si>
  <si>
    <t>区分：A＋B</t>
    <rPh sb="0" eb="2">
      <t>クブン</t>
    </rPh>
    <phoneticPr fontId="3"/>
  </si>
  <si>
    <t>デジタル技術株式会社</t>
    <phoneticPr fontId="3"/>
  </si>
  <si>
    <t>※見込額であっても、適切に積算を行ってください。</t>
    <rPh sb="1" eb="3">
      <t>ミコ</t>
    </rPh>
    <rPh sb="3" eb="4">
      <t>ガク</t>
    </rPh>
    <rPh sb="10" eb="12">
      <t>テキセツ</t>
    </rPh>
    <rPh sb="13" eb="15">
      <t>セキサン</t>
    </rPh>
    <rPh sb="16" eb="17">
      <t>オコナ</t>
    </rPh>
    <phoneticPr fontId="3"/>
  </si>
  <si>
    <t>外注費【見込】</t>
    <rPh sb="0" eb="3">
      <t>ガイチュウヒ</t>
    </rPh>
    <rPh sb="4" eb="6">
      <t>ミコ</t>
    </rPh>
    <phoneticPr fontId="3"/>
  </si>
  <si>
    <t>デジタルツール最適化に係るコンサルティング費用</t>
    <rPh sb="7" eb="10">
      <t>サイテキカ</t>
    </rPh>
    <rPh sb="11" eb="12">
      <t>カカ</t>
    </rPh>
    <rPh sb="21" eb="23">
      <t>ヒヨウ</t>
    </rPh>
    <phoneticPr fontId="4"/>
  </si>
  <si>
    <t>5か月×3アカウント×@100,000円</t>
    <rPh sb="19" eb="20">
      <t>エン</t>
    </rPh>
    <phoneticPr fontId="3"/>
  </si>
  <si>
    <t>業務プロセス標準化の支援</t>
    <rPh sb="0" eb="2">
      <t>ギョウム</t>
    </rPh>
    <rPh sb="6" eb="9">
      <t>ヒョウジュンカ</t>
    </rPh>
    <rPh sb="10" eb="12">
      <t>シエン</t>
    </rPh>
    <phoneticPr fontId="4"/>
  </si>
  <si>
    <t>現状分析と課題の特定</t>
    <rPh sb="0" eb="4">
      <t>ゲンジョウブンセキ</t>
    </rPh>
    <rPh sb="5" eb="7">
      <t>カダイ</t>
    </rPh>
    <rPh sb="8" eb="10">
      <t>トクテイ</t>
    </rPh>
    <phoneticPr fontId="4"/>
  </si>
  <si>
    <t>稼働状況可視化ツールの選定支援</t>
    <rPh sb="0" eb="4">
      <t>カドウジョウキョウ</t>
    </rPh>
    <rPh sb="4" eb="7">
      <t>カシカ</t>
    </rPh>
    <rPh sb="11" eb="13">
      <t>センテイ</t>
    </rPh>
    <rPh sb="13" eb="15">
      <t>シエン</t>
    </rPh>
    <phoneticPr fontId="4"/>
  </si>
  <si>
    <t>16時間×＠20,000円</t>
    <rPh sb="2" eb="4">
      <t>ジカン</t>
    </rPh>
    <rPh sb="12" eb="13">
      <t>エン</t>
    </rPh>
    <phoneticPr fontId="4"/>
  </si>
  <si>
    <t>24時間×＠20,000円</t>
    <phoneticPr fontId="4"/>
  </si>
  <si>
    <t>4時間×＠20,000円</t>
    <phoneticPr fontId="3"/>
  </si>
  <si>
    <t>5か月×4台×＠1,000円</t>
    <rPh sb="2" eb="3">
      <t>ゲツ</t>
    </rPh>
    <rPh sb="5" eb="6">
      <t>ダイ</t>
    </rPh>
    <rPh sb="13" eb="14">
      <t>エン</t>
    </rPh>
    <phoneticPr fontId="4"/>
  </si>
  <si>
    <t>積算内訳</t>
    <rPh sb="0" eb="2">
      <t>セキサン</t>
    </rPh>
    <rPh sb="2" eb="4">
      <t>ウチワケ</t>
    </rPh>
    <phoneticPr fontId="4"/>
  </si>
  <si>
    <t>事業者名</t>
    <phoneticPr fontId="3"/>
  </si>
  <si>
    <t>補助金交付申請(予定)額</t>
    <rPh sb="0" eb="3">
      <t>ホジョキン</t>
    </rPh>
    <rPh sb="3" eb="5">
      <t>コウフ</t>
    </rPh>
    <rPh sb="5" eb="7">
      <t>シンセイ</t>
    </rPh>
    <rPh sb="8" eb="10">
      <t>ヨテイ</t>
    </rPh>
    <rPh sb="11" eb="12">
      <t>ガク</t>
    </rPh>
    <phoneticPr fontId="4"/>
  </si>
  <si>
    <t>補助率</t>
    <rPh sb="0" eb="3">
      <t>ホジョリツ</t>
    </rPh>
    <phoneticPr fontId="4"/>
  </si>
  <si>
    <t>別添：経費内訳明細書　</t>
    <phoneticPr fontId="4"/>
  </si>
  <si>
    <t>中小企業</t>
    <rPh sb="0" eb="4">
      <t>チュウショウキギョウ</t>
    </rPh>
    <phoneticPr fontId="3"/>
  </si>
  <si>
    <t>小規模事業者</t>
    <rPh sb="0" eb="6">
      <t>ショウキボジギョウシャ</t>
    </rPh>
    <phoneticPr fontId="3"/>
  </si>
  <si>
    <t>補助率</t>
    <rPh sb="0" eb="3">
      <t>ホジョリツ</t>
    </rPh>
    <phoneticPr fontId="3"/>
  </si>
  <si>
    <t>Ａ</t>
    <phoneticPr fontId="3"/>
  </si>
  <si>
    <t>Ｂ</t>
    <phoneticPr fontId="3"/>
  </si>
  <si>
    <t>Ｃ</t>
    <phoneticPr fontId="3"/>
  </si>
  <si>
    <t>区分</t>
    <rPh sb="0" eb="2">
      <t>クブン</t>
    </rPh>
    <phoneticPr fontId="3"/>
  </si>
  <si>
    <t>Ａ＋Ｂ</t>
    <phoneticPr fontId="3"/>
  </si>
  <si>
    <t>申請パターン</t>
    <rPh sb="0" eb="2">
      <t>シンセイ</t>
    </rPh>
    <phoneticPr fontId="3"/>
  </si>
  <si>
    <t>Ａ＋Ｃ</t>
    <phoneticPr fontId="3"/>
  </si>
  <si>
    <t>Ｂ＋Ｃ</t>
    <phoneticPr fontId="3"/>
  </si>
  <si>
    <t>Ａ＋Ｂ＋Ｃ</t>
    <phoneticPr fontId="3"/>
  </si>
  <si>
    <t>○</t>
    <phoneticPr fontId="3"/>
  </si>
  <si>
    <t>×</t>
    <phoneticPr fontId="3"/>
  </si>
  <si>
    <t>Ａ．プロセスの可視化・課題認識のためのコンサルティング</t>
    <rPh sb="7" eb="10">
      <t>カシカ</t>
    </rPh>
    <rPh sb="11" eb="13">
      <t>カダイ</t>
    </rPh>
    <rPh sb="13" eb="15">
      <t>ニンシキ</t>
    </rPh>
    <phoneticPr fontId="4"/>
  </si>
  <si>
    <t>Ｂ．生産性向上・省力化のためのデジタルツール導入</t>
    <rPh sb="2" eb="5">
      <t>セイサンセイ</t>
    </rPh>
    <rPh sb="5" eb="7">
      <t>コウジョウ</t>
    </rPh>
    <rPh sb="8" eb="11">
      <t>ショウリョクカ</t>
    </rPh>
    <rPh sb="22" eb="24">
      <t>ドウニュウ</t>
    </rPh>
    <phoneticPr fontId="4"/>
  </si>
  <si>
    <t>Ｃ．既存システム改修・新システム構築</t>
    <rPh sb="2" eb="4">
      <t>キゾン</t>
    </rPh>
    <rPh sb="8" eb="10">
      <t>カイシュウ</t>
    </rPh>
    <rPh sb="11" eb="12">
      <t>シン</t>
    </rPh>
    <rPh sb="16" eb="18">
      <t>コウチク</t>
    </rPh>
    <phoneticPr fontId="4"/>
  </si>
  <si>
    <t>小計（Ａ）</t>
    <rPh sb="0" eb="1">
      <t>ショウ</t>
    </rPh>
    <rPh sb="1" eb="2">
      <t>ケイ</t>
    </rPh>
    <phoneticPr fontId="4"/>
  </si>
  <si>
    <t>小計（Ｂ）</t>
    <rPh sb="0" eb="2">
      <t>ショウケイ</t>
    </rPh>
    <phoneticPr fontId="4"/>
  </si>
  <si>
    <t>小計（Ｃ）</t>
    <rPh sb="0" eb="2">
      <t>ショウケイ</t>
    </rPh>
    <phoneticPr fontId="4"/>
  </si>
  <si>
    <t>補助対象経費合計　(Ａ)＋(Ｂ)＋(Ｃ)</t>
    <rPh sb="0" eb="2">
      <t>ホジョ</t>
    </rPh>
    <rPh sb="2" eb="4">
      <t>タイショウ</t>
    </rPh>
    <rPh sb="4" eb="6">
      <t>ケイヒ</t>
    </rPh>
    <rPh sb="6" eb="8">
      <t>ゴウケイ</t>
    </rPh>
    <phoneticPr fontId="4"/>
  </si>
  <si>
    <t>補助対象経費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</si>
</sst>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);[Red]\(#,##0\)"/>
  </numFmts>
  <fonts count="34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5" fillId="0" borderId="2" xfId="2" applyFont="1" applyBorder="1" applyProtection="1">
      <alignment vertical="center"/>
      <protection locked="0"/>
    </xf>
    <xf numFmtId="0" fontId="6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180" fontId="6" fillId="0" borderId="0" xfId="5" applyNumberFormat="1" applyFont="1" applyAlignment="1">
      <alignment vertical="center"/>
    </xf>
    <xf numFmtId="38" fontId="6" fillId="0" borderId="0" xfId="5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180" fontId="11" fillId="0" borderId="0" xfId="4" applyNumberFormat="1" applyFont="1">
      <alignment vertical="center"/>
    </xf>
    <xf numFmtId="0" fontId="12" fillId="0" borderId="0" xfId="4" applyFont="1" applyAlignment="1">
      <alignment horizontal="left" vertical="center"/>
    </xf>
    <xf numFmtId="0" fontId="14" fillId="0" borderId="0" xfId="4" applyFont="1">
      <alignment vertical="center"/>
    </xf>
    <xf numFmtId="0" fontId="15" fillId="3" borderId="0" xfId="4" applyFont="1" applyFill="1" applyAlignment="1">
      <alignment horizontal="left" vertical="center"/>
    </xf>
    <xf numFmtId="0" fontId="16" fillId="3" borderId="0" xfId="4" applyFont="1" applyFill="1">
      <alignment vertical="center"/>
    </xf>
    <xf numFmtId="0" fontId="17" fillId="3" borderId="0" xfId="4" applyFont="1" applyFill="1">
      <alignment vertical="center"/>
    </xf>
    <xf numFmtId="0" fontId="18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20" fillId="2" borderId="18" xfId="4" applyFont="1" applyFill="1" applyBorder="1" applyAlignment="1">
      <alignment horizontal="center" vertical="center"/>
    </xf>
    <xf numFmtId="180" fontId="21" fillId="2" borderId="19" xfId="5" applyNumberFormat="1" applyFont="1" applyFill="1" applyBorder="1" applyAlignment="1">
      <alignment vertical="center"/>
    </xf>
    <xf numFmtId="180" fontId="21" fillId="4" borderId="19" xfId="5" applyNumberFormat="1" applyFont="1" applyFill="1" applyBorder="1" applyAlignment="1">
      <alignment vertical="center"/>
    </xf>
    <xf numFmtId="38" fontId="11" fillId="0" borderId="18" xfId="5" applyFont="1" applyFill="1" applyBorder="1" applyAlignment="1">
      <alignment vertical="center"/>
    </xf>
    <xf numFmtId="38" fontId="22" fillId="0" borderId="22" xfId="5" applyFont="1" applyFill="1" applyBorder="1" applyAlignment="1">
      <alignment vertical="center" wrapText="1"/>
    </xf>
    <xf numFmtId="180" fontId="23" fillId="0" borderId="16" xfId="5" applyNumberFormat="1" applyFont="1" applyBorder="1" applyAlignment="1">
      <alignment vertical="center"/>
    </xf>
    <xf numFmtId="0" fontId="20" fillId="2" borderId="23" xfId="4" applyFont="1" applyFill="1" applyBorder="1" applyAlignment="1">
      <alignment horizontal="center" vertical="center"/>
    </xf>
    <xf numFmtId="180" fontId="20" fillId="2" borderId="19" xfId="5" applyNumberFormat="1" applyFont="1" applyFill="1" applyBorder="1" applyAlignment="1">
      <alignment vertical="center"/>
    </xf>
    <xf numFmtId="180" fontId="21" fillId="2" borderId="24" xfId="5" applyNumberFormat="1" applyFont="1" applyFill="1" applyBorder="1" applyAlignment="1">
      <alignment vertical="center"/>
    </xf>
    <xf numFmtId="0" fontId="26" fillId="0" borderId="0" xfId="4" applyFont="1">
      <alignment vertical="center"/>
    </xf>
    <xf numFmtId="0" fontId="27" fillId="0" borderId="0" xfId="4" applyFont="1" applyAlignment="1">
      <alignment horizontal="center" vertical="center"/>
    </xf>
    <xf numFmtId="180" fontId="27" fillId="0" borderId="0" xfId="5" applyNumberFormat="1" applyFont="1" applyFill="1" applyBorder="1" applyAlignment="1">
      <alignment vertical="center"/>
    </xf>
    <xf numFmtId="38" fontId="27" fillId="0" borderId="0" xfId="5" applyFont="1" applyBorder="1" applyAlignment="1">
      <alignment vertical="center" wrapText="1"/>
    </xf>
    <xf numFmtId="0" fontId="27" fillId="0" borderId="0" xfId="4" applyFont="1">
      <alignment vertical="center"/>
    </xf>
    <xf numFmtId="180" fontId="27" fillId="0" borderId="0" xfId="5" applyNumberFormat="1" applyFont="1" applyFill="1" applyAlignment="1">
      <alignment vertical="center"/>
    </xf>
    <xf numFmtId="38" fontId="27" fillId="0" borderId="0" xfId="5" applyFont="1" applyFill="1" applyAlignment="1">
      <alignment vertical="center" wrapText="1"/>
    </xf>
    <xf numFmtId="180" fontId="27" fillId="0" borderId="0" xfId="5" applyNumberFormat="1" applyFont="1" applyAlignment="1">
      <alignment vertical="center"/>
    </xf>
    <xf numFmtId="38" fontId="27" fillId="0" borderId="0" xfId="5" applyFont="1" applyAlignment="1">
      <alignment vertical="center" wrapText="1"/>
    </xf>
    <xf numFmtId="12" fontId="6" fillId="0" borderId="0" xfId="4" applyNumberFormat="1" applyFont="1">
      <alignment vertical="center"/>
    </xf>
    <xf numFmtId="38" fontId="27" fillId="0" borderId="0" xfId="5" applyFont="1" applyAlignment="1">
      <alignment vertical="center"/>
    </xf>
    <xf numFmtId="180" fontId="23" fillId="7" borderId="16" xfId="5" applyNumberFormat="1" applyFont="1" applyFill="1" applyBorder="1" applyAlignment="1">
      <alignment vertical="center"/>
    </xf>
    <xf numFmtId="0" fontId="20" fillId="7" borderId="23" xfId="4" applyFont="1" applyFill="1" applyBorder="1" applyAlignment="1">
      <alignment horizontal="center" vertical="center"/>
    </xf>
    <xf numFmtId="180" fontId="20" fillId="7" borderId="24" xfId="5" applyNumberFormat="1" applyFont="1" applyFill="1" applyBorder="1" applyAlignment="1">
      <alignment vertical="center"/>
    </xf>
    <xf numFmtId="180" fontId="23" fillId="7" borderId="27" xfId="5" applyNumberFormat="1" applyFont="1" applyFill="1" applyBorder="1" applyAlignment="1">
      <alignment vertical="center"/>
    </xf>
    <xf numFmtId="0" fontId="20" fillId="7" borderId="18" xfId="4" applyFont="1" applyFill="1" applyBorder="1" applyAlignment="1">
      <alignment horizontal="center" vertical="center"/>
    </xf>
    <xf numFmtId="180" fontId="21" fillId="7" borderId="19" xfId="5" applyNumberFormat="1" applyFont="1" applyFill="1" applyBorder="1" applyAlignment="1">
      <alignment vertical="center"/>
    </xf>
    <xf numFmtId="180" fontId="30" fillId="0" borderId="13" xfId="5" applyNumberFormat="1" applyFont="1" applyBorder="1" applyAlignment="1">
      <alignment vertical="center"/>
    </xf>
    <xf numFmtId="180" fontId="30" fillId="0" borderId="16" xfId="5" applyNumberFormat="1" applyFont="1" applyBorder="1" applyAlignment="1">
      <alignment vertical="center"/>
    </xf>
    <xf numFmtId="180" fontId="30" fillId="0" borderId="27" xfId="5" applyNumberFormat="1" applyFont="1" applyBorder="1" applyAlignment="1">
      <alignment vertical="center"/>
    </xf>
    <xf numFmtId="180" fontId="30" fillId="7" borderId="13" xfId="5" applyNumberFormat="1" applyFont="1" applyFill="1" applyBorder="1" applyAlignment="1">
      <alignment vertical="center"/>
    </xf>
    <xf numFmtId="180" fontId="30" fillId="7" borderId="16" xfId="5" applyNumberFormat="1" applyFont="1" applyFill="1" applyBorder="1" applyAlignment="1">
      <alignment vertical="center"/>
    </xf>
    <xf numFmtId="180" fontId="30" fillId="7" borderId="27" xfId="5" applyNumberFormat="1" applyFont="1" applyFill="1" applyBorder="1" applyAlignment="1">
      <alignment vertical="center"/>
    </xf>
    <xf numFmtId="0" fontId="31" fillId="0" borderId="12" xfId="4" applyFont="1" applyBorder="1" applyAlignment="1">
      <alignment horizontal="left" vertical="center"/>
    </xf>
    <xf numFmtId="38" fontId="31" fillId="0" borderId="12" xfId="5" applyFont="1" applyBorder="1" applyAlignment="1">
      <alignment vertical="center" wrapText="1"/>
    </xf>
    <xf numFmtId="0" fontId="31" fillId="0" borderId="15" xfId="4" applyFont="1" applyBorder="1" applyAlignment="1">
      <alignment horizontal="left" vertical="center"/>
    </xf>
    <xf numFmtId="38" fontId="31" fillId="0" borderId="15" xfId="5" applyFont="1" applyBorder="1" applyAlignment="1">
      <alignment vertical="center" wrapText="1"/>
    </xf>
    <xf numFmtId="0" fontId="31" fillId="0" borderId="12" xfId="4" applyFont="1" applyBorder="1" applyAlignment="1">
      <alignment horizontal="justify" vertical="center"/>
    </xf>
    <xf numFmtId="0" fontId="31" fillId="0" borderId="15" xfId="4" applyFont="1" applyBorder="1" applyAlignment="1">
      <alignment horizontal="justify" vertical="center"/>
    </xf>
    <xf numFmtId="0" fontId="32" fillId="0" borderId="15" xfId="4" applyFont="1" applyBorder="1" applyAlignment="1">
      <alignment horizontal="justify" vertical="center"/>
    </xf>
    <xf numFmtId="38" fontId="32" fillId="0" borderId="15" xfId="5" applyFont="1" applyBorder="1" applyAlignment="1">
      <alignment vertical="center" wrapText="1"/>
    </xf>
    <xf numFmtId="0" fontId="31" fillId="0" borderId="26" xfId="4" applyFont="1" applyBorder="1" applyAlignment="1">
      <alignment horizontal="left" vertical="center"/>
    </xf>
    <xf numFmtId="38" fontId="31" fillId="0" borderId="17" xfId="5" applyFont="1" applyBorder="1" applyAlignment="1">
      <alignment vertical="center" wrapText="1"/>
    </xf>
    <xf numFmtId="0" fontId="31" fillId="0" borderId="25" xfId="4" applyFont="1" applyBorder="1" applyAlignment="1">
      <alignment horizontal="justify" vertical="center"/>
    </xf>
    <xf numFmtId="0" fontId="31" fillId="0" borderId="28" xfId="4" applyFont="1" applyBorder="1" applyAlignment="1">
      <alignment horizontal="justify" vertical="center"/>
    </xf>
    <xf numFmtId="0" fontId="31" fillId="7" borderId="25" xfId="4" applyFont="1" applyFill="1" applyBorder="1" applyAlignment="1">
      <alignment horizontal="justify" vertical="center"/>
    </xf>
    <xf numFmtId="38" fontId="31" fillId="7" borderId="12" xfId="5" applyFont="1" applyFill="1" applyBorder="1" applyAlignment="1">
      <alignment vertical="center" wrapText="1"/>
    </xf>
    <xf numFmtId="0" fontId="31" fillId="7" borderId="28" xfId="4" applyFont="1" applyFill="1" applyBorder="1" applyAlignment="1">
      <alignment horizontal="justify" vertical="center"/>
    </xf>
    <xf numFmtId="38" fontId="31" fillId="7" borderId="15" xfId="5" applyFont="1" applyFill="1" applyBorder="1" applyAlignment="1">
      <alignment vertical="center" wrapText="1"/>
    </xf>
    <xf numFmtId="0" fontId="31" fillId="7" borderId="15" xfId="4" applyFont="1" applyFill="1" applyBorder="1" applyAlignment="1">
      <alignment horizontal="justify" vertical="center"/>
    </xf>
    <xf numFmtId="0" fontId="32" fillId="7" borderId="15" xfId="4" applyFont="1" applyFill="1" applyBorder="1" applyAlignment="1">
      <alignment horizontal="justify" vertical="center"/>
    </xf>
    <xf numFmtId="38" fontId="32" fillId="7" borderId="15" xfId="5" applyFont="1" applyFill="1" applyBorder="1" applyAlignment="1">
      <alignment vertical="center" wrapText="1"/>
    </xf>
    <xf numFmtId="0" fontId="31" fillId="7" borderId="25" xfId="4" applyFont="1" applyFill="1" applyBorder="1" applyAlignment="1">
      <alignment horizontal="left" vertical="center"/>
    </xf>
    <xf numFmtId="0" fontId="31" fillId="7" borderId="26" xfId="4" applyFont="1" applyFill="1" applyBorder="1" applyAlignment="1">
      <alignment horizontal="left" vertical="center"/>
    </xf>
    <xf numFmtId="38" fontId="31" fillId="7" borderId="17" xfId="5" applyFont="1" applyFill="1" applyBorder="1" applyAlignment="1">
      <alignment vertical="center" wrapText="1"/>
    </xf>
    <xf numFmtId="0" fontId="32" fillId="7" borderId="26" xfId="4" applyFont="1" applyFill="1" applyBorder="1" applyAlignment="1">
      <alignment horizontal="left" vertical="center"/>
    </xf>
    <xf numFmtId="38" fontId="32" fillId="7" borderId="17" xfId="5" applyFont="1" applyFill="1" applyBorder="1" applyAlignment="1">
      <alignment vertical="center" wrapText="1"/>
    </xf>
    <xf numFmtId="0" fontId="29" fillId="0" borderId="32" xfId="0" applyFont="1" applyBorder="1" applyAlignment="1">
      <alignment horizontal="center" vertical="center"/>
    </xf>
    <xf numFmtId="38" fontId="19" fillId="0" borderId="18" xfId="5" applyFont="1" applyFill="1" applyBorder="1" applyAlignment="1">
      <alignment vertical="center"/>
    </xf>
    <xf numFmtId="180" fontId="17" fillId="3" borderId="6" xfId="5" applyNumberFormat="1" applyFont="1" applyFill="1" applyBorder="1" applyAlignment="1">
      <alignment vertical="center"/>
    </xf>
    <xf numFmtId="38" fontId="17" fillId="3" borderId="6" xfId="5" applyFont="1" applyFill="1" applyBorder="1" applyAlignment="1">
      <alignment vertical="center"/>
    </xf>
    <xf numFmtId="180" fontId="11" fillId="0" borderId="0" xfId="4" applyNumberFormat="1" applyFont="1" applyBorder="1">
      <alignment vertical="center"/>
    </xf>
    <xf numFmtId="0" fontId="11" fillId="0" borderId="0" xfId="4" applyFont="1" applyBorder="1">
      <alignment vertical="center"/>
    </xf>
    <xf numFmtId="180" fontId="17" fillId="3" borderId="0" xfId="5" applyNumberFormat="1" applyFont="1" applyFill="1" applyBorder="1" applyAlignment="1">
      <alignment vertical="center"/>
    </xf>
    <xf numFmtId="38" fontId="17" fillId="3" borderId="0" xfId="5" applyFont="1" applyFill="1" applyBorder="1" applyAlignment="1">
      <alignment vertical="center"/>
    </xf>
    <xf numFmtId="0" fontId="33" fillId="2" borderId="9" xfId="4" applyFont="1" applyFill="1" applyBorder="1" applyAlignment="1">
      <alignment horizontal="center" vertical="center" wrapText="1"/>
    </xf>
    <xf numFmtId="180" fontId="33" fillId="2" borderId="10" xfId="5" applyNumberFormat="1" applyFont="1" applyFill="1" applyBorder="1" applyAlignment="1">
      <alignment horizontal="center" vertical="center" wrapText="1"/>
    </xf>
    <xf numFmtId="38" fontId="33" fillId="2" borderId="11" xfId="5" applyFont="1" applyFill="1" applyBorder="1" applyAlignment="1">
      <alignment horizontal="center" vertical="center" wrapText="1"/>
    </xf>
    <xf numFmtId="0" fontId="33" fillId="2" borderId="9" xfId="4" applyFont="1" applyFill="1" applyBorder="1" applyAlignment="1">
      <alignment horizontal="center" vertical="center" shrinkToFit="1"/>
    </xf>
    <xf numFmtId="0" fontId="31" fillId="0" borderId="33" xfId="4" applyFont="1" applyBorder="1" applyAlignment="1">
      <alignment horizontal="left" vertical="center"/>
    </xf>
    <xf numFmtId="0" fontId="14" fillId="0" borderId="7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/>
    </xf>
    <xf numFmtId="12" fontId="25" fillId="0" borderId="35" xfId="5" applyNumberFormat="1" applyFont="1" applyBorder="1" applyAlignment="1">
      <alignment horizontal="center" vertical="center" wrapText="1"/>
    </xf>
    <xf numFmtId="38" fontId="25" fillId="0" borderId="36" xfId="5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shrinkToFit="1"/>
    </xf>
    <xf numFmtId="38" fontId="17" fillId="3" borderId="1" xfId="5" applyFont="1" applyFill="1" applyBorder="1" applyAlignment="1">
      <alignment vertical="center"/>
    </xf>
    <xf numFmtId="0" fontId="33" fillId="2" borderId="7" xfId="4" applyFont="1" applyFill="1" applyBorder="1" applyAlignment="1">
      <alignment horizontal="center" vertical="center"/>
    </xf>
    <xf numFmtId="38" fontId="31" fillId="0" borderId="25" xfId="5" applyFont="1" applyBorder="1" applyAlignment="1">
      <alignment horizontal="left" vertical="center" wrapText="1"/>
    </xf>
    <xf numFmtId="38" fontId="31" fillId="0" borderId="33" xfId="5" applyFont="1" applyBorder="1" applyAlignment="1">
      <alignment horizontal="left" vertical="center" wrapText="1"/>
    </xf>
    <xf numFmtId="38" fontId="17" fillId="3" borderId="8" xfId="5" applyFont="1" applyFill="1" applyBorder="1" applyAlignment="1">
      <alignment vertical="center"/>
    </xf>
    <xf numFmtId="38" fontId="32" fillId="0" borderId="33" xfId="5" applyFont="1" applyBorder="1" applyAlignment="1">
      <alignment horizontal="right" vertical="center" wrapText="1"/>
    </xf>
    <xf numFmtId="38" fontId="31" fillId="0" borderId="26" xfId="5" applyFont="1" applyBorder="1" applyAlignment="1">
      <alignment horizontal="left" vertical="center" wrapText="1"/>
    </xf>
    <xf numFmtId="38" fontId="32" fillId="7" borderId="25" xfId="5" applyFont="1" applyFill="1" applyBorder="1" applyAlignment="1">
      <alignment horizontal="right" vertical="center" wrapText="1"/>
    </xf>
    <xf numFmtId="38" fontId="32" fillId="7" borderId="33" xfId="5" applyFont="1" applyFill="1" applyBorder="1" applyAlignment="1">
      <alignment horizontal="right" vertical="center" wrapText="1"/>
    </xf>
    <xf numFmtId="38" fontId="31" fillId="7" borderId="5" xfId="5" applyFont="1" applyFill="1" applyBorder="1" applyAlignment="1">
      <alignment vertical="center" wrapText="1"/>
    </xf>
    <xf numFmtId="38" fontId="31" fillId="7" borderId="26" xfId="5" applyFont="1" applyFill="1" applyBorder="1" applyAlignment="1">
      <alignment horizontal="left" vertical="center" wrapText="1"/>
    </xf>
    <xf numFmtId="38" fontId="32" fillId="7" borderId="26" xfId="5" applyFont="1" applyFill="1" applyBorder="1" applyAlignment="1">
      <alignment vertical="center" wrapText="1"/>
    </xf>
    <xf numFmtId="180" fontId="25" fillId="5" borderId="10" xfId="5" applyNumberFormat="1" applyFont="1" applyFill="1" applyBorder="1" applyAlignment="1">
      <alignment vertical="center"/>
    </xf>
    <xf numFmtId="38" fontId="24" fillId="0" borderId="37" xfId="5" applyFont="1" applyFill="1" applyBorder="1" applyAlignment="1">
      <alignment vertical="center"/>
    </xf>
    <xf numFmtId="38" fontId="28" fillId="6" borderId="34" xfId="5" applyFont="1" applyFill="1" applyBorder="1" applyAlignment="1">
      <alignment horizontal="center" vertical="center" wrapText="1"/>
    </xf>
    <xf numFmtId="38" fontId="28" fillId="6" borderId="35" xfId="5" applyFont="1" applyFill="1" applyBorder="1" applyAlignment="1">
      <alignment horizontal="center" vertical="center" wrapText="1"/>
    </xf>
    <xf numFmtId="0" fontId="8" fillId="0" borderId="0" xfId="4" applyFont="1" applyBorder="1">
      <alignment vertical="center"/>
    </xf>
    <xf numFmtId="0" fontId="9" fillId="0" borderId="0" xfId="4" applyFont="1" applyBorder="1">
      <alignment vertical="center"/>
    </xf>
    <xf numFmtId="0" fontId="5" fillId="0" borderId="0" xfId="2" applyFont="1" applyFill="1" applyBorder="1" applyProtection="1">
      <alignment vertical="center"/>
      <protection locked="0"/>
    </xf>
    <xf numFmtId="0" fontId="5" fillId="0" borderId="7" xfId="2" applyFont="1" applyBorder="1" applyProtection="1">
      <alignment vertical="center"/>
      <protection locked="0"/>
    </xf>
    <xf numFmtId="0" fontId="7" fillId="0" borderId="7" xfId="2" applyFont="1" applyBorder="1" applyProtection="1">
      <alignment vertical="center"/>
      <protection locked="0"/>
    </xf>
    <xf numFmtId="0" fontId="0" fillId="0" borderId="7" xfId="0" applyBorder="1"/>
    <xf numFmtId="12" fontId="0" fillId="0" borderId="7" xfId="0" applyNumberFormat="1" applyBorder="1"/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left" vertical="center" wrapText="1"/>
    </xf>
    <xf numFmtId="0" fontId="11" fillId="0" borderId="14" xfId="4" applyFont="1" applyBorder="1" applyAlignment="1">
      <alignment horizontal="left" vertical="center" wrapText="1"/>
    </xf>
    <xf numFmtId="0" fontId="11" fillId="0" borderId="9" xfId="4" applyFont="1" applyBorder="1" applyAlignment="1">
      <alignment horizontal="left" vertical="center" wrapText="1"/>
    </xf>
    <xf numFmtId="38" fontId="11" fillId="2" borderId="2" xfId="5" applyFont="1" applyFill="1" applyBorder="1" applyAlignment="1">
      <alignment horizontal="center" vertical="center" wrapText="1"/>
    </xf>
    <xf numFmtId="38" fontId="11" fillId="2" borderId="3" xfId="5" applyFont="1" applyFill="1" applyBorder="1" applyAlignment="1">
      <alignment horizontal="center" vertical="center" wrapText="1"/>
    </xf>
    <xf numFmtId="38" fontId="11" fillId="2" borderId="4" xfId="5" applyFont="1" applyFill="1" applyBorder="1" applyAlignment="1">
      <alignment horizontal="center" vertical="center" wrapText="1"/>
    </xf>
    <xf numFmtId="38" fontId="20" fillId="2" borderId="30" xfId="5" applyFont="1" applyFill="1" applyBorder="1" applyAlignment="1">
      <alignment horizontal="center" vertical="center" wrapText="1"/>
    </xf>
    <xf numFmtId="38" fontId="20" fillId="2" borderId="31" xfId="5" applyFont="1" applyFill="1" applyBorder="1" applyAlignment="1">
      <alignment horizontal="center" vertical="center" wrapText="1"/>
    </xf>
    <xf numFmtId="38" fontId="20" fillId="7" borderId="20" xfId="5" applyFont="1" applyFill="1" applyBorder="1" applyAlignment="1">
      <alignment horizontal="center" vertical="center" wrapText="1"/>
    </xf>
    <xf numFmtId="38" fontId="20" fillId="7" borderId="22" xfId="5" applyFont="1" applyFill="1" applyBorder="1" applyAlignment="1">
      <alignment horizontal="center" vertical="center" wrapText="1"/>
    </xf>
    <xf numFmtId="0" fontId="11" fillId="4" borderId="18" xfId="4" applyFont="1" applyFill="1" applyBorder="1" applyAlignment="1">
      <alignment horizontal="center" vertical="center"/>
    </xf>
    <xf numFmtId="0" fontId="11" fillId="4" borderId="21" xfId="4" applyFont="1" applyFill="1" applyBorder="1" applyAlignment="1">
      <alignment horizontal="center" vertical="center"/>
    </xf>
    <xf numFmtId="38" fontId="20" fillId="2" borderId="20" xfId="5" applyFont="1" applyFill="1" applyBorder="1" applyAlignment="1">
      <alignment horizontal="center" vertical="center" wrapText="1"/>
    </xf>
    <xf numFmtId="38" fontId="20" fillId="2" borderId="22" xfId="5" applyFont="1" applyFill="1" applyBorder="1" applyAlignment="1">
      <alignment horizontal="center" vertical="center" wrapText="1"/>
    </xf>
    <xf numFmtId="0" fontId="11" fillId="7" borderId="5" xfId="4" applyFont="1" applyFill="1" applyBorder="1" applyAlignment="1">
      <alignment horizontal="center" vertical="center" wrapText="1"/>
    </xf>
    <xf numFmtId="0" fontId="11" fillId="7" borderId="14" xfId="4" applyFont="1" applyFill="1" applyBorder="1" applyAlignment="1">
      <alignment horizontal="center" vertical="center" wrapText="1"/>
    </xf>
    <xf numFmtId="0" fontId="11" fillId="7" borderId="5" xfId="4" applyFont="1" applyFill="1" applyBorder="1" applyAlignment="1">
      <alignment horizontal="left" vertical="center" wrapText="1"/>
    </xf>
    <xf numFmtId="0" fontId="11" fillId="7" borderId="14" xfId="4" applyFont="1" applyFill="1" applyBorder="1" applyAlignment="1">
      <alignment horizontal="left" vertical="center" wrapText="1"/>
    </xf>
    <xf numFmtId="0" fontId="11" fillId="7" borderId="29" xfId="4" applyFont="1" applyFill="1" applyBorder="1" applyAlignment="1">
      <alignment horizontal="center" vertical="center" wrapText="1"/>
    </xf>
    <xf numFmtId="0" fontId="24" fillId="5" borderId="2" xfId="4" applyFont="1" applyFill="1" applyBorder="1" applyAlignment="1">
      <alignment horizontal="center" vertical="center" shrinkToFit="1"/>
    </xf>
    <xf numFmtId="0" fontId="24" fillId="5" borderId="3" xfId="4" applyFont="1" applyFill="1" applyBorder="1" applyAlignment="1">
      <alignment horizontal="center" vertical="center" shrinkToFit="1"/>
    </xf>
    <xf numFmtId="38" fontId="20" fillId="7" borderId="30" xfId="5" applyFont="1" applyFill="1" applyBorder="1" applyAlignment="1">
      <alignment horizontal="center" vertical="center" wrapText="1"/>
    </xf>
    <xf numFmtId="38" fontId="20" fillId="7" borderId="31" xfId="5" applyFont="1" applyFill="1" applyBorder="1" applyAlignment="1">
      <alignment horizontal="center" vertical="center" wrapText="1"/>
    </xf>
  </cellXfs>
  <cellStyles count="6">
    <cellStyle name="ハイパーリンク 2" xfId="1" xr:uid="{7C9D9E40-61C1-4E20-AEC0-9A296D175F18}"/>
    <cellStyle name="桁区切り 2" xfId="3" xr:uid="{3A942763-50F6-4917-AABB-64119CAA0174}"/>
    <cellStyle name="桁区切り 3" xfId="5" xr:uid="{8A5BA4C1-1875-4650-BCE2-1305D202AB47}"/>
    <cellStyle name="標準" xfId="0" builtinId="0"/>
    <cellStyle name="標準 2" xfId="2" xr:uid="{F1C5540C-FAB1-415C-BA0E-CEBF85C03849}"/>
    <cellStyle name="標準 3" xfId="4" xr:uid="{902F18F2-94B0-4446-82A0-E131693757DB}"/>
  </cellStyles>
  <dxfs count="0"/>
  <tableStyles count="0" defaultTableStyle="TableStyleMedium2" defaultPivotStyle="PivotStyleLight16"/>
  <colors>
    <mruColors>
      <color rgb="FFE3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452706</xdr:colOff>
      <xdr:row>1</xdr:row>
      <xdr:rowOff>64916</xdr:rowOff>
    </xdr:from>
    <xdr:to>
      <xdr:col>6</xdr:col>
      <xdr:colOff>1283285</xdr:colOff>
      <xdr:row>2</xdr:row>
      <xdr:rowOff>51581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A8D84F-E98B-4E7D-BD47-D90AA26993DD}"/>
            </a:ext>
          </a:extLst>
        </xdr:cNvPr>
        <xdr:cNvSpPr txBox="1"/>
      </xdr:nvSpPr>
      <xdr:spPr>
        <a:xfrm>
          <a:off x="5645052" y="128416"/>
          <a:ext cx="830579" cy="18205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4A90-CFF9-412A-AD2A-F72AAE22DC25}">
  <dimension ref="B2:K9"/>
  <sheetViews>
    <sheetView workbookViewId="0">
      <selection activeCell="M11" sqref="M11"/>
    </sheetView>
  </sheetViews>
  <sheetFormatPr defaultRowHeight="18"/>
  <cols>
    <col min="1" max="1" width="2.9140625" customWidth="1"/>
    <col min="2" max="2" width="12.4140625" bestFit="1" customWidth="1"/>
    <col min="3" max="3" width="10.4140625" bestFit="1" customWidth="1"/>
    <col min="4" max="4" width="4.5" customWidth="1"/>
    <col min="5" max="5" width="8.58203125" bestFit="1" customWidth="1"/>
    <col min="6" max="6" width="10.4140625" bestFit="1" customWidth="1"/>
    <col min="7" max="7" width="4.75" customWidth="1"/>
    <col min="8" max="8" width="12.4140625" bestFit="1" customWidth="1"/>
  </cols>
  <sheetData>
    <row r="2" spans="2:11">
      <c r="B2" s="109" t="s">
        <v>0</v>
      </c>
      <c r="C2" s="110" t="s">
        <v>54</v>
      </c>
      <c r="E2" s="1" t="s">
        <v>58</v>
      </c>
      <c r="F2" s="111"/>
      <c r="H2" s="111" t="s">
        <v>60</v>
      </c>
      <c r="I2" s="111"/>
      <c r="K2" t="s">
        <v>73</v>
      </c>
    </row>
    <row r="3" spans="2:11">
      <c r="B3" s="111" t="s">
        <v>52</v>
      </c>
      <c r="C3" s="112">
        <v>0.5</v>
      </c>
      <c r="E3" s="1" t="s">
        <v>55</v>
      </c>
      <c r="F3" s="111" t="e">
        <f>IF(#REF!="○","○","×")</f>
        <v>#REF!</v>
      </c>
      <c r="H3" s="109" t="s">
        <v>55</v>
      </c>
      <c r="I3" s="111" t="e">
        <f>AND(F3=E7,F4=F7,F5=F7)</f>
        <v>#REF!</v>
      </c>
      <c r="K3" t="e">
        <f>#REF!</f>
        <v>#REF!</v>
      </c>
    </row>
    <row r="4" spans="2:11">
      <c r="B4" s="111" t="s">
        <v>53</v>
      </c>
      <c r="C4" s="112">
        <v>0.66666666666666663</v>
      </c>
      <c r="E4" s="1" t="s">
        <v>56</v>
      </c>
      <c r="F4" s="111" t="e">
        <f>IF(#REF!="○","○","×")</f>
        <v>#REF!</v>
      </c>
      <c r="H4" s="109" t="s">
        <v>56</v>
      </c>
      <c r="I4" s="111" t="e">
        <f>AND(F3=F7,F4=E7,F5=F7)</f>
        <v>#REF!</v>
      </c>
    </row>
    <row r="5" spans="2:11">
      <c r="E5" s="1" t="s">
        <v>57</v>
      </c>
      <c r="F5" s="111" t="e">
        <f>IF(#REF!="○","○","×")</f>
        <v>#REF!</v>
      </c>
      <c r="H5" s="109" t="s">
        <v>57</v>
      </c>
      <c r="I5" s="111" t="e">
        <f>AND(F3=F7,F4=F7,F5=E7)</f>
        <v>#REF!</v>
      </c>
    </row>
    <row r="6" spans="2:11">
      <c r="H6" s="109" t="s">
        <v>59</v>
      </c>
      <c r="I6" s="111" t="e">
        <f>AND(F3=E7,F4=E7,F5=F7)</f>
        <v>#REF!</v>
      </c>
    </row>
    <row r="7" spans="2:11">
      <c r="E7" s="108" t="s">
        <v>64</v>
      </c>
      <c r="F7" t="s">
        <v>65</v>
      </c>
      <c r="H7" s="109" t="s">
        <v>61</v>
      </c>
      <c r="I7" s="111" t="e">
        <f>AND(F3=E7,F4=F7,F5=E7)</f>
        <v>#REF!</v>
      </c>
    </row>
    <row r="8" spans="2:11">
      <c r="E8" t="b">
        <v>1</v>
      </c>
      <c r="F8" t="b">
        <v>0</v>
      </c>
      <c r="H8" s="109" t="s">
        <v>62</v>
      </c>
      <c r="I8" s="111" t="e">
        <f>AND(F3=F7,F4=E7,F5=E7)</f>
        <v>#REF!</v>
      </c>
    </row>
    <row r="9" spans="2:11">
      <c r="H9" s="109" t="s">
        <v>63</v>
      </c>
      <c r="I9" s="111" t="e">
        <f>AND(F3=E7,F4=E7,F5=E7)</f>
        <v>#REF!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E5A7-1652-43BB-B4DA-9078663177B8}">
  <sheetPr>
    <tabColor theme="7" tint="0.59999389629810485"/>
  </sheetPr>
  <dimension ref="B1:J59"/>
  <sheetViews>
    <sheetView showGridLines="0" tabSelected="1" view="pageBreakPreview" zoomScale="130" zoomScaleNormal="75" zoomScaleSheetLayoutView="130" workbookViewId="0">
      <selection activeCell="J21" sqref="J21"/>
    </sheetView>
  </sheetViews>
  <sheetFormatPr defaultColWidth="8.25" defaultRowHeight="15" customHeight="1"/>
  <cols>
    <col min="1" max="1" width="1.5" style="3" customWidth="1"/>
    <col min="2" max="2" width="4" style="2" customWidth="1"/>
    <col min="3" max="3" width="10.5" style="3" customWidth="1"/>
    <col min="4" max="4" width="15.33203125" style="3" customWidth="1"/>
    <col min="5" max="5" width="11.25" style="4" customWidth="1"/>
    <col min="6" max="6" width="25.58203125" style="5" customWidth="1"/>
    <col min="7" max="7" width="17.9140625" style="5" customWidth="1"/>
    <col min="8" max="8" width="1.5" style="3" customWidth="1"/>
    <col min="9" max="16384" width="8.25" style="3"/>
  </cols>
  <sheetData>
    <row r="1" spans="2:7" ht="5.25" customHeight="1"/>
    <row r="2" spans="2:7" ht="17" customHeight="1">
      <c r="B2" s="106" t="s">
        <v>51</v>
      </c>
      <c r="C2" s="107"/>
      <c r="D2" s="107"/>
    </row>
    <row r="3" spans="2:7" ht="8.5" customHeight="1">
      <c r="B3" s="6"/>
      <c r="D3" s="7"/>
      <c r="E3" s="8"/>
      <c r="F3" s="7"/>
      <c r="G3" s="7"/>
    </row>
    <row r="4" spans="2:7" ht="18.75" customHeight="1">
      <c r="B4" s="9" t="s">
        <v>1</v>
      </c>
      <c r="C4" s="10"/>
      <c r="D4" s="72"/>
      <c r="E4" s="86" t="s">
        <v>48</v>
      </c>
      <c r="F4" s="85" t="s">
        <v>35</v>
      </c>
      <c r="G4" s="89" t="s">
        <v>34</v>
      </c>
    </row>
    <row r="5" spans="2:7" ht="18.75" customHeight="1">
      <c r="B5" s="11" t="s">
        <v>66</v>
      </c>
      <c r="C5" s="12"/>
      <c r="D5" s="13"/>
      <c r="E5" s="74"/>
      <c r="F5" s="75"/>
      <c r="G5" s="90"/>
    </row>
    <row r="6" spans="2:7" s="14" customFormat="1" ht="18" customHeight="1">
      <c r="B6" s="113" t="s">
        <v>2</v>
      </c>
      <c r="C6" s="114"/>
      <c r="D6" s="115"/>
      <c r="E6" s="122" t="s">
        <v>3</v>
      </c>
      <c r="F6" s="123"/>
      <c r="G6" s="124"/>
    </row>
    <row r="7" spans="2:7" s="14" customFormat="1" ht="15" customHeight="1">
      <c r="B7" s="83" t="s">
        <v>4</v>
      </c>
      <c r="C7" s="80" t="s">
        <v>5</v>
      </c>
      <c r="D7" s="80" t="s">
        <v>6</v>
      </c>
      <c r="E7" s="81" t="s">
        <v>7</v>
      </c>
      <c r="F7" s="82" t="s">
        <v>8</v>
      </c>
      <c r="G7" s="91" t="s">
        <v>47</v>
      </c>
    </row>
    <row r="8" spans="2:7" s="15" customFormat="1" ht="15" customHeight="1">
      <c r="B8" s="116" t="s">
        <v>10</v>
      </c>
      <c r="C8" s="119" t="s">
        <v>11</v>
      </c>
      <c r="D8" s="48" t="s">
        <v>11</v>
      </c>
      <c r="E8" s="42">
        <v>320000</v>
      </c>
      <c r="F8" s="49" t="s">
        <v>41</v>
      </c>
      <c r="G8" s="92" t="s">
        <v>43</v>
      </c>
    </row>
    <row r="9" spans="2:7" s="15" customFormat="1" ht="15" customHeight="1">
      <c r="B9" s="117"/>
      <c r="C9" s="120"/>
      <c r="D9" s="50" t="s">
        <v>11</v>
      </c>
      <c r="E9" s="43">
        <v>480000</v>
      </c>
      <c r="F9" s="51" t="s">
        <v>40</v>
      </c>
      <c r="G9" s="93" t="s">
        <v>44</v>
      </c>
    </row>
    <row r="10" spans="2:7" s="15" customFormat="1" ht="15" customHeight="1">
      <c r="B10" s="117"/>
      <c r="C10" s="120"/>
      <c r="D10" s="50" t="s">
        <v>11</v>
      </c>
      <c r="E10" s="43">
        <v>80000</v>
      </c>
      <c r="F10" s="51" t="s">
        <v>42</v>
      </c>
      <c r="G10" s="93" t="s">
        <v>45</v>
      </c>
    </row>
    <row r="11" spans="2:7" s="15" customFormat="1" ht="15" customHeight="1" thickBot="1">
      <c r="B11" s="117"/>
      <c r="C11" s="120"/>
      <c r="D11" s="50"/>
      <c r="E11" s="43"/>
      <c r="F11" s="51"/>
      <c r="G11" s="93"/>
    </row>
    <row r="12" spans="2:7" s="15" customFormat="1" ht="15" customHeight="1" thickTop="1" thickBot="1">
      <c r="B12" s="118"/>
      <c r="C12" s="121"/>
      <c r="D12" s="16" t="s">
        <v>12</v>
      </c>
      <c r="E12" s="17">
        <f>SUM(E8:E11)</f>
        <v>880000</v>
      </c>
      <c r="F12" s="125"/>
      <c r="G12" s="126"/>
    </row>
    <row r="13" spans="2:7" s="15" customFormat="1" ht="15" customHeight="1" thickTop="1">
      <c r="B13" s="129" t="s">
        <v>69</v>
      </c>
      <c r="C13" s="130"/>
      <c r="D13" s="130"/>
      <c r="E13" s="18">
        <f>E12</f>
        <v>880000</v>
      </c>
      <c r="F13" s="19"/>
      <c r="G13" s="20"/>
    </row>
    <row r="14" spans="2:7" ht="8" customHeight="1">
      <c r="B14" s="6"/>
      <c r="D14" s="7"/>
      <c r="E14" s="76"/>
      <c r="F14" s="77"/>
      <c r="G14" s="77"/>
    </row>
    <row r="15" spans="2:7" ht="18.75" customHeight="1">
      <c r="B15" s="11" t="s">
        <v>67</v>
      </c>
      <c r="C15" s="12"/>
      <c r="D15" s="13"/>
      <c r="E15" s="78"/>
      <c r="F15" s="79"/>
      <c r="G15" s="94"/>
    </row>
    <row r="16" spans="2:7" s="14" customFormat="1" ht="15" customHeight="1">
      <c r="B16" s="83" t="s">
        <v>4</v>
      </c>
      <c r="C16" s="80" t="s">
        <v>5</v>
      </c>
      <c r="D16" s="80" t="s">
        <v>6</v>
      </c>
      <c r="E16" s="81" t="s">
        <v>7</v>
      </c>
      <c r="F16" s="82" t="s">
        <v>8</v>
      </c>
      <c r="G16" s="91" t="s">
        <v>9</v>
      </c>
    </row>
    <row r="17" spans="2:7" s="15" customFormat="1" ht="15" customHeight="1">
      <c r="B17" s="116" t="s">
        <v>13</v>
      </c>
      <c r="C17" s="119" t="s">
        <v>14</v>
      </c>
      <c r="D17" s="52" t="s">
        <v>30</v>
      </c>
      <c r="E17" s="42">
        <v>400000</v>
      </c>
      <c r="F17" s="49" t="s">
        <v>15</v>
      </c>
      <c r="G17" s="92"/>
    </row>
    <row r="18" spans="2:7" s="15" customFormat="1" ht="15" customHeight="1">
      <c r="B18" s="117"/>
      <c r="C18" s="120"/>
      <c r="D18" s="53" t="s">
        <v>31</v>
      </c>
      <c r="E18" s="43">
        <v>1500000</v>
      </c>
      <c r="F18" s="51" t="s">
        <v>28</v>
      </c>
      <c r="G18" s="93" t="s">
        <v>39</v>
      </c>
    </row>
    <row r="19" spans="2:7" s="15" customFormat="1" ht="15" customHeight="1">
      <c r="B19" s="117"/>
      <c r="C19" s="120"/>
      <c r="D19" s="54"/>
      <c r="E19" s="21"/>
      <c r="F19" s="55"/>
      <c r="G19" s="95"/>
    </row>
    <row r="20" spans="2:7" s="15" customFormat="1" ht="15" customHeight="1" thickBot="1">
      <c r="B20" s="117"/>
      <c r="C20" s="120"/>
      <c r="D20" s="54"/>
      <c r="E20" s="21"/>
      <c r="F20" s="55"/>
      <c r="G20" s="95"/>
    </row>
    <row r="21" spans="2:7" s="15" customFormat="1" ht="15" customHeight="1" thickTop="1">
      <c r="B21" s="117"/>
      <c r="C21" s="121"/>
      <c r="D21" s="16" t="s">
        <v>12</v>
      </c>
      <c r="E21" s="23">
        <f>SUM(E17:E20)</f>
        <v>1900000</v>
      </c>
      <c r="F21" s="131"/>
      <c r="G21" s="132"/>
    </row>
    <row r="22" spans="2:7" s="15" customFormat="1" ht="17">
      <c r="B22" s="116" t="s">
        <v>16</v>
      </c>
      <c r="C22" s="120" t="s">
        <v>17</v>
      </c>
      <c r="D22" s="84" t="s">
        <v>32</v>
      </c>
      <c r="E22" s="43">
        <v>20000</v>
      </c>
      <c r="F22" s="51" t="s">
        <v>18</v>
      </c>
      <c r="G22" s="93" t="s">
        <v>46</v>
      </c>
    </row>
    <row r="23" spans="2:7" s="15" customFormat="1" ht="15" customHeight="1">
      <c r="B23" s="117"/>
      <c r="C23" s="120"/>
      <c r="D23" s="56"/>
      <c r="E23" s="44"/>
      <c r="F23" s="57"/>
      <c r="G23" s="96"/>
    </row>
    <row r="24" spans="2:7" s="15" customFormat="1" ht="15" customHeight="1" thickBot="1">
      <c r="B24" s="117"/>
      <c r="C24" s="120"/>
      <c r="D24" s="54"/>
      <c r="E24" s="21"/>
      <c r="F24" s="55"/>
      <c r="G24" s="95"/>
    </row>
    <row r="25" spans="2:7" s="15" customFormat="1" ht="15" customHeight="1" thickTop="1">
      <c r="B25" s="118"/>
      <c r="C25" s="121"/>
      <c r="D25" s="16" t="s">
        <v>12</v>
      </c>
      <c r="E25" s="23">
        <f>SUM(E22:E24)</f>
        <v>20000</v>
      </c>
      <c r="F25" s="131"/>
      <c r="G25" s="132"/>
    </row>
    <row r="26" spans="2:7" s="15" customFormat="1" ht="16.5" customHeight="1">
      <c r="B26" s="116" t="s">
        <v>19</v>
      </c>
      <c r="C26" s="119" t="s">
        <v>20</v>
      </c>
      <c r="D26" s="58" t="s">
        <v>33</v>
      </c>
      <c r="E26" s="42">
        <v>160000</v>
      </c>
      <c r="F26" s="49" t="s">
        <v>29</v>
      </c>
      <c r="G26" s="92" t="s">
        <v>21</v>
      </c>
    </row>
    <row r="27" spans="2:7" s="15" customFormat="1" ht="15" customHeight="1">
      <c r="B27" s="117"/>
      <c r="C27" s="120"/>
      <c r="D27" s="59" t="s">
        <v>37</v>
      </c>
      <c r="E27" s="43">
        <v>140000</v>
      </c>
      <c r="F27" s="51" t="s">
        <v>38</v>
      </c>
      <c r="G27" s="95"/>
    </row>
    <row r="28" spans="2:7" s="15" customFormat="1" ht="15" customHeight="1">
      <c r="B28" s="117"/>
      <c r="C28" s="120"/>
      <c r="D28" s="53"/>
      <c r="E28" s="43"/>
      <c r="F28" s="51"/>
      <c r="G28" s="95"/>
    </row>
    <row r="29" spans="2:7" s="15" customFormat="1" ht="15" customHeight="1" thickBot="1">
      <c r="B29" s="117"/>
      <c r="C29" s="120"/>
      <c r="D29" s="54"/>
      <c r="E29" s="21"/>
      <c r="F29" s="55"/>
      <c r="G29" s="95"/>
    </row>
    <row r="30" spans="2:7" s="15" customFormat="1" ht="15" customHeight="1" thickTop="1" thickBot="1">
      <c r="B30" s="117"/>
      <c r="C30" s="120"/>
      <c r="D30" s="22" t="s">
        <v>12</v>
      </c>
      <c r="E30" s="24">
        <f>SUM(E26:E29)</f>
        <v>300000</v>
      </c>
      <c r="F30" s="125"/>
      <c r="G30" s="126"/>
    </row>
    <row r="31" spans="2:7" s="15" customFormat="1" ht="15" customHeight="1" thickTop="1">
      <c r="B31" s="129" t="s">
        <v>70</v>
      </c>
      <c r="C31" s="130"/>
      <c r="D31" s="130"/>
      <c r="E31" s="18">
        <f>E21+E25+E30</f>
        <v>2220000</v>
      </c>
      <c r="F31" s="73" t="s">
        <v>36</v>
      </c>
      <c r="G31" s="20"/>
    </row>
    <row r="32" spans="2:7" ht="8" customHeight="1">
      <c r="B32" s="6"/>
      <c r="D32" s="7"/>
      <c r="E32" s="76"/>
      <c r="F32" s="77"/>
      <c r="G32" s="77"/>
    </row>
    <row r="33" spans="2:7" ht="18.75" customHeight="1">
      <c r="B33" s="11" t="s">
        <v>68</v>
      </c>
      <c r="C33" s="12"/>
      <c r="D33" s="13"/>
      <c r="E33" s="78"/>
      <c r="F33" s="79"/>
      <c r="G33" s="94"/>
    </row>
    <row r="34" spans="2:7" s="14" customFormat="1" ht="15" customHeight="1">
      <c r="B34" s="83" t="s">
        <v>4</v>
      </c>
      <c r="C34" s="80" t="s">
        <v>5</v>
      </c>
      <c r="D34" s="80" t="s">
        <v>6</v>
      </c>
      <c r="E34" s="81" t="s">
        <v>7</v>
      </c>
      <c r="F34" s="82" t="s">
        <v>8</v>
      </c>
      <c r="G34" s="91" t="s">
        <v>9</v>
      </c>
    </row>
    <row r="35" spans="2:7" s="15" customFormat="1" ht="15" customHeight="1">
      <c r="B35" s="133" t="s">
        <v>22</v>
      </c>
      <c r="C35" s="135" t="s">
        <v>23</v>
      </c>
      <c r="D35" s="60"/>
      <c r="E35" s="45"/>
      <c r="F35" s="61"/>
      <c r="G35" s="97"/>
    </row>
    <row r="36" spans="2:7" s="15" customFormat="1" ht="15" customHeight="1">
      <c r="B36" s="134"/>
      <c r="C36" s="136"/>
      <c r="D36" s="62"/>
      <c r="E36" s="46"/>
      <c r="F36" s="63"/>
      <c r="G36" s="98"/>
    </row>
    <row r="37" spans="2:7" s="15" customFormat="1" ht="15" customHeight="1">
      <c r="B37" s="134"/>
      <c r="C37" s="136"/>
      <c r="D37" s="64"/>
      <c r="E37" s="46"/>
      <c r="F37" s="63"/>
      <c r="G37" s="98"/>
    </row>
    <row r="38" spans="2:7" s="15" customFormat="1" ht="15" customHeight="1" thickBot="1">
      <c r="B38" s="134"/>
      <c r="C38" s="136"/>
      <c r="D38" s="65"/>
      <c r="E38" s="36"/>
      <c r="F38" s="66"/>
      <c r="G38" s="98"/>
    </row>
    <row r="39" spans="2:7" s="15" customFormat="1" ht="15" customHeight="1" thickTop="1">
      <c r="B39" s="134"/>
      <c r="C39" s="136"/>
      <c r="D39" s="37" t="s">
        <v>12</v>
      </c>
      <c r="E39" s="38">
        <f>SUM(E35:E38)</f>
        <v>0</v>
      </c>
      <c r="F39" s="127"/>
      <c r="G39" s="128"/>
    </row>
    <row r="40" spans="2:7" s="15" customFormat="1" ht="15" customHeight="1">
      <c r="B40" s="133" t="s">
        <v>24</v>
      </c>
      <c r="C40" s="135" t="s">
        <v>20</v>
      </c>
      <c r="D40" s="67"/>
      <c r="E40" s="45"/>
      <c r="F40" s="61"/>
      <c r="G40" s="99"/>
    </row>
    <row r="41" spans="2:7" s="15" customFormat="1" ht="15" customHeight="1">
      <c r="B41" s="134"/>
      <c r="C41" s="136"/>
      <c r="D41" s="68"/>
      <c r="E41" s="47"/>
      <c r="F41" s="69"/>
      <c r="G41" s="100"/>
    </row>
    <row r="42" spans="2:7" s="15" customFormat="1" ht="15" customHeight="1">
      <c r="B42" s="134"/>
      <c r="C42" s="136"/>
      <c r="D42" s="68"/>
      <c r="E42" s="47"/>
      <c r="F42" s="69"/>
      <c r="G42" s="101"/>
    </row>
    <row r="43" spans="2:7" s="15" customFormat="1" ht="15" customHeight="1" thickBot="1">
      <c r="B43" s="134"/>
      <c r="C43" s="136"/>
      <c r="D43" s="70"/>
      <c r="E43" s="39"/>
      <c r="F43" s="71"/>
      <c r="G43" s="101"/>
    </row>
    <row r="44" spans="2:7" s="15" customFormat="1" ht="15" customHeight="1" thickTop="1" thickBot="1">
      <c r="B44" s="137"/>
      <c r="C44" s="136"/>
      <c r="D44" s="40" t="s">
        <v>12</v>
      </c>
      <c r="E44" s="41">
        <f>SUM(E40:E43)</f>
        <v>0</v>
      </c>
      <c r="F44" s="140"/>
      <c r="G44" s="141"/>
    </row>
    <row r="45" spans="2:7" s="15" customFormat="1" ht="15" customHeight="1" thickTop="1">
      <c r="B45" s="129" t="s">
        <v>71</v>
      </c>
      <c r="C45" s="130"/>
      <c r="D45" s="130"/>
      <c r="E45" s="18">
        <f>E44+E39</f>
        <v>0</v>
      </c>
      <c r="F45" s="73" t="s">
        <v>36</v>
      </c>
      <c r="G45" s="20"/>
    </row>
    <row r="46" spans="2:7" ht="8" customHeight="1" thickBot="1">
      <c r="B46" s="6"/>
      <c r="D46" s="7"/>
      <c r="E46" s="8"/>
      <c r="F46" s="7"/>
      <c r="G46" s="7"/>
    </row>
    <row r="47" spans="2:7" s="15" customFormat="1" ht="21.5" customHeight="1">
      <c r="B47" s="138" t="s">
        <v>72</v>
      </c>
      <c r="C47" s="139"/>
      <c r="D47" s="139"/>
      <c r="E47" s="102">
        <f>E13+E31+E45</f>
        <v>3100000</v>
      </c>
      <c r="F47" s="103"/>
      <c r="G47" s="104" t="s">
        <v>50</v>
      </c>
    </row>
    <row r="48" spans="2:7" ht="16" customHeight="1">
      <c r="B48" s="25" t="s">
        <v>25</v>
      </c>
      <c r="C48" s="26"/>
      <c r="D48" s="26"/>
      <c r="E48" s="27"/>
      <c r="F48" s="28"/>
      <c r="G48" s="87">
        <v>0.5</v>
      </c>
    </row>
    <row r="49" spans="2:10" ht="22" customHeight="1">
      <c r="B49" s="25" t="s">
        <v>26</v>
      </c>
      <c r="C49" s="29"/>
      <c r="D49" s="29"/>
      <c r="E49" s="30"/>
      <c r="F49" s="31"/>
      <c r="G49" s="105" t="s">
        <v>49</v>
      </c>
    </row>
    <row r="50" spans="2:10" ht="16" customHeight="1" thickBot="1">
      <c r="B50" s="25" t="s">
        <v>27</v>
      </c>
      <c r="C50" s="29"/>
      <c r="D50" s="29"/>
      <c r="E50" s="32"/>
      <c r="F50" s="33"/>
      <c r="G50" s="88">
        <f>IF(ROUNDDOWN(E47*G48,-3)&gt;2000000,2000000,ROUNDDOWN(E47*G48,-3))</f>
        <v>1550000</v>
      </c>
      <c r="I50" s="34">
        <v>0.5</v>
      </c>
      <c r="J50" s="34">
        <v>0.66666666666666663</v>
      </c>
    </row>
    <row r="51" spans="2:10" ht="16" customHeight="1">
      <c r="B51" s="25"/>
      <c r="C51" s="29"/>
      <c r="D51" s="29"/>
      <c r="E51" s="32"/>
      <c r="F51" s="35"/>
    </row>
    <row r="52" spans="2:10" ht="16" customHeight="1">
      <c r="B52" s="25"/>
      <c r="C52" s="29"/>
      <c r="D52" s="29"/>
      <c r="E52" s="32"/>
      <c r="F52" s="35"/>
    </row>
    <row r="53" spans="2:10" ht="15" customHeight="1">
      <c r="B53" s="25"/>
      <c r="C53" s="29"/>
      <c r="D53" s="29"/>
      <c r="E53" s="32"/>
      <c r="F53" s="35"/>
    </row>
    <row r="54" spans="2:10" ht="15" customHeight="1">
      <c r="B54" s="26"/>
      <c r="C54" s="29"/>
      <c r="D54" s="29"/>
      <c r="E54" s="32"/>
      <c r="F54" s="35"/>
    </row>
    <row r="55" spans="2:10" ht="15" customHeight="1">
      <c r="B55" s="26"/>
      <c r="C55" s="29"/>
      <c r="D55" s="29"/>
      <c r="E55" s="32"/>
      <c r="F55" s="35"/>
    </row>
    <row r="56" spans="2:10" ht="15" customHeight="1">
      <c r="B56" s="26"/>
      <c r="C56" s="29"/>
      <c r="D56" s="29"/>
      <c r="E56" s="32"/>
      <c r="F56" s="35"/>
    </row>
    <row r="57" spans="2:10" ht="15" customHeight="1">
      <c r="B57" s="26"/>
      <c r="C57" s="29"/>
      <c r="D57" s="29"/>
      <c r="E57" s="32"/>
      <c r="F57" s="35"/>
    </row>
    <row r="58" spans="2:10" ht="15" customHeight="1">
      <c r="B58" s="26"/>
      <c r="C58" s="29"/>
      <c r="D58" s="29"/>
      <c r="E58" s="32"/>
      <c r="F58" s="35"/>
    </row>
    <row r="59" spans="2:10" ht="15" customHeight="1">
      <c r="B59" s="26"/>
    </row>
  </sheetData>
  <mergeCells count="24">
    <mergeCell ref="B40:B44"/>
    <mergeCell ref="C40:C44"/>
    <mergeCell ref="B45:D45"/>
    <mergeCell ref="B47:D47"/>
    <mergeCell ref="F44:G44"/>
    <mergeCell ref="F30:G30"/>
    <mergeCell ref="F39:G39"/>
    <mergeCell ref="B13:D13"/>
    <mergeCell ref="B17:B21"/>
    <mergeCell ref="C17:C21"/>
    <mergeCell ref="B22:B25"/>
    <mergeCell ref="C22:C25"/>
    <mergeCell ref="F21:G21"/>
    <mergeCell ref="F25:G25"/>
    <mergeCell ref="B26:B30"/>
    <mergeCell ref="C26:C30"/>
    <mergeCell ref="B31:D31"/>
    <mergeCell ref="B35:B39"/>
    <mergeCell ref="C35:C39"/>
    <mergeCell ref="B6:D6"/>
    <mergeCell ref="B8:B12"/>
    <mergeCell ref="C8:C12"/>
    <mergeCell ref="E6:G6"/>
    <mergeCell ref="F12:G12"/>
  </mergeCells>
  <phoneticPr fontId="3"/>
  <dataValidations count="1">
    <dataValidation type="list" allowBlank="1" showInputMessage="1" showErrorMessage="1" sqref="G48" xr:uid="{4040D4F1-D2BA-40AE-8B33-8E14EAAF6D06}">
      <formula1>$I$50:$J$50</formula1>
    </dataValidation>
  </dataValidations>
  <pageMargins left="0.39370078740157483" right="0.39370078740157483" top="0.39370078740157483" bottom="0.39370078740157483" header="0.19685039370078741" footer="0.19685039370078741"/>
  <pageSetup paperSize="9" fitToWidth="0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リスト</vt:lpstr>
      <vt:lpstr>別添　経費内訳 (記入例　A+B)</vt:lpstr>
      <vt:lpstr>'別添　経費内訳 (記入例　A+B)'!Print_Area</vt:lpstr>
      <vt:lpstr>'別添　経費内訳 (記入例　A+B)'!Print_Titles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　和樹</dc:creator>
  <cp:lastModifiedBy>澤田　和樹</cp:lastModifiedBy>
  <cp:lastPrinted>2025-03-13T07:05:47Z</cp:lastPrinted>
  <dcterms:created xsi:type="dcterms:W3CDTF">2015-06-05T18:19:34Z</dcterms:created>
  <dcterms:modified xsi:type="dcterms:W3CDTF">2025-03-27T02:24:11Z</dcterms:modified>
</cp:coreProperties>
</file>