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10.2.61.89\05_計画推進ｇ\R7年度\080省エネルギー設備等導入支援事業費補助金\03 手引き改正\"/>
    </mc:Choice>
  </mc:AlternateContent>
  <xr:revisionPtr revIDLastSave="0" documentId="13_ncr:1_{5BBA671D-6CEE-4B3A-BE53-EADCEC8BFBD2}" xr6:coauthVersionLast="47" xr6:coauthVersionMax="47" xr10:uidLastSave="{00000000-0000-0000-0000-000000000000}"/>
  <workbookProtection workbookAlgorithmName="SHA-512" workbookHashValue="a1APNuFSSvvSOKwsAElaQ0OTnrxRXUnku6ZItRmjvusLDmR8D/IIN7ExMxt8y9nPhpvlMREsAAflczAmblM0dw==" workbookSaltValue="6eaefe6kDDIdu3/kX7qm+w==" workbookSpinCount="100000" lockStructure="1"/>
  <bookViews>
    <workbookView xWindow="-103" yWindow="-103" windowWidth="19543" windowHeight="12497" activeTab="1" xr2:uid="{00000000-000D-0000-FFFF-FFFF00000000}"/>
  </bookViews>
  <sheets>
    <sheet name="更新履歴" sheetId="8" r:id="rId1"/>
    <sheet name="算定シート" sheetId="1" r:id="rId2"/>
    <sheet name="非表示シート⇒" sheetId="6" state="hidden" r:id="rId3"/>
    <sheet name="冷房" sheetId="5" state="hidden" r:id="rId4"/>
    <sheet name="暖房" sheetId="4" state="hidden" r:id="rId5"/>
    <sheet name="集計用" sheetId="7" state="hidden" r:id="rId6"/>
  </sheets>
  <definedNames>
    <definedName name="_xlnm._FilterDatabase" localSheetId="1" hidden="1">算定シート!$C$182:$D$182</definedName>
    <definedName name="_xlnm.Print_Area" localSheetId="1">算定シート!$B$2:$M$96</definedName>
    <definedName name="その他">算定シート!$D$181:$AB$181</definedName>
    <definedName name="愛知県">算定シート!$D$156:$AB$156</definedName>
    <definedName name="愛媛県">算定シート!$D$171:$AB$171</definedName>
    <definedName name="茨城県">算定シート!$D$141:$AB$141</definedName>
    <definedName name="岡山県">算定シート!$D$166:$AB$166</definedName>
    <definedName name="沖縄県">算定シート!$D$180:$AB$180</definedName>
    <definedName name="岩手県">算定シート!$D$136:$AB$136</definedName>
    <definedName name="岐阜県">算定シート!$D$154:$AB$154</definedName>
    <definedName name="宮崎県">算定シート!$D$178:$AB$178</definedName>
    <definedName name="宮城県">算定シート!$D$137:$AB$137</definedName>
    <definedName name="京都府">算定シート!$D$159:$AB$159</definedName>
    <definedName name="熊本県">算定シート!$D$176:$AB$176</definedName>
    <definedName name="群馬県">算定シート!$D$143:$AB$143</definedName>
    <definedName name="計1部位" localSheetId="0">#REF!</definedName>
    <definedName name="計1部位">#REF!</definedName>
    <definedName name="計2部位" localSheetId="0">#REF!</definedName>
    <definedName name="計2部位">#REF!</definedName>
    <definedName name="計3部位" localSheetId="0">#REF!</definedName>
    <definedName name="計3部位">#REF!</definedName>
    <definedName name="計4部位" localSheetId="0">#REF!</definedName>
    <definedName name="計4部位">#REF!</definedName>
    <definedName name="広島県">算定シート!$D$167:$AB$167</definedName>
    <definedName name="香川県">算定シート!$D$170:$AB$170</definedName>
    <definedName name="高知県">算定シート!$D$172:$AB$172</definedName>
    <definedName name="佐賀県">算定シート!$D$174:$AB$174</definedName>
    <definedName name="埼玉県">算定シート!$D$144:$AB$144</definedName>
    <definedName name="三重県">算定シート!$D$157:$AB$157</definedName>
    <definedName name="山形県">算定シート!$D$139:$AB$139</definedName>
    <definedName name="山口県">算定シート!$D$168:$AB$168</definedName>
    <definedName name="山梨県">算定シート!$D$152:$AB$152</definedName>
    <definedName name="滋賀県">算定シート!$D$158:$AB$158</definedName>
    <definedName name="鹿児島県">算定シート!$D$179:$AB$179</definedName>
    <definedName name="秋田県">算定シート!$D$138:$AB$138</definedName>
    <definedName name="新潟県">算定シート!$D$148:$AB$148</definedName>
    <definedName name="神奈川県">算定シート!$D$147:$AB$147</definedName>
    <definedName name="青森県">算定シート!$D$135:$AB$135</definedName>
    <definedName name="静岡県">算定シート!$D$155:$AB$155</definedName>
    <definedName name="石川県">算定シート!$D$150:$AB$150</definedName>
    <definedName name="千葉県">算定シート!$D$145:$AB$145</definedName>
    <definedName name="大阪府">算定シート!$D$160:$AB$160</definedName>
    <definedName name="大分県">算定シート!$D$177:$AB$177</definedName>
    <definedName name="長崎県">算定シート!$D$175:$AB$175</definedName>
    <definedName name="長野県">算定シート!$D$153:$AB$153</definedName>
    <definedName name="鳥取県">算定シート!$D$164:$AB$164</definedName>
    <definedName name="島根県">算定シート!$D$165:$AB$165</definedName>
    <definedName name="東京都">算定シート!$D$146:$AB$146</definedName>
    <definedName name="徳島県">算定シート!$D$169:$AB$169</definedName>
    <definedName name="栃木県">算定シート!$D$142:$AB$142</definedName>
    <definedName name="奈良県">算定シート!$D$162:$AB$162</definedName>
    <definedName name="燃料種">#N/A</definedName>
    <definedName name="富山県">算定シート!$D$149:$AB$149</definedName>
    <definedName name="福井県">算定シート!$D$151:$AB$151</definedName>
    <definedName name="福岡県">算定シート!$D$173:$AB$173</definedName>
    <definedName name="福島県">算定シート!$D$140:$AB$140</definedName>
    <definedName name="兵庫県">算定シート!$D$161:$AB$161</definedName>
    <definedName name="変更後">#REF!</definedName>
    <definedName name="北海道">算定シート!$D$134:$AB$134</definedName>
    <definedName name="和歌山県">算定シート!$D$163:$AB$163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6" i="1" l="1"/>
  <c r="T41" i="1"/>
  <c r="T39" i="1"/>
  <c r="R39" i="1"/>
  <c r="K92" i="1" l="1"/>
  <c r="D73" i="1"/>
  <c r="P43" i="1" l="1"/>
  <c r="A2" i="7"/>
  <c r="D104" i="1" l="1" a="1"/>
  <c r="D104" i="1" s="1"/>
  <c r="D82" i="1" l="1"/>
  <c r="K82" i="1" s="1"/>
  <c r="AA18" i="1" l="1"/>
  <c r="Z18" i="1"/>
  <c r="Y18" i="1"/>
  <c r="X18" i="1"/>
  <c r="W18" i="1"/>
  <c r="V18" i="1"/>
  <c r="U18" i="1"/>
  <c r="T18" i="1"/>
  <c r="S18" i="1"/>
  <c r="R18" i="1"/>
  <c r="Q18" i="1"/>
  <c r="P18" i="1"/>
  <c r="AA16" i="1"/>
  <c r="Z16" i="1"/>
  <c r="Y16" i="1"/>
  <c r="X16" i="1"/>
  <c r="W16" i="1"/>
  <c r="V16" i="1"/>
  <c r="U16" i="1"/>
  <c r="T16" i="1"/>
  <c r="S16" i="1"/>
  <c r="R16" i="1"/>
  <c r="Q16" i="1"/>
  <c r="P16" i="1"/>
  <c r="D81" i="1" l="1"/>
  <c r="D80" i="1"/>
  <c r="D79" i="1"/>
  <c r="D78" i="1"/>
  <c r="D77" i="1"/>
  <c r="D75" i="1"/>
  <c r="D74" i="1"/>
  <c r="Z41" i="1" l="1"/>
  <c r="Z39" i="1"/>
  <c r="X39" i="1" l="1"/>
  <c r="X41" i="1"/>
  <c r="R41" i="1"/>
  <c r="F133" i="1"/>
  <c r="G133" i="1"/>
  <c r="H133" i="1"/>
  <c r="I133" i="1"/>
  <c r="J133" i="1"/>
  <c r="K133" i="1"/>
  <c r="L133" i="1"/>
  <c r="M133" i="1"/>
  <c r="N133" i="1"/>
  <c r="O133" i="1"/>
  <c r="P133" i="1"/>
  <c r="Q133" i="1"/>
  <c r="R133" i="1"/>
  <c r="S133" i="1"/>
  <c r="T133" i="1"/>
  <c r="U133" i="1"/>
  <c r="V133" i="1"/>
  <c r="W133" i="1"/>
  <c r="X133" i="1"/>
  <c r="Y133" i="1"/>
  <c r="Z133" i="1"/>
  <c r="AA133" i="1"/>
  <c r="AB133" i="1"/>
  <c r="E133" i="1"/>
  <c r="D102" i="1" s="1" a="1"/>
  <c r="D102" i="1" s="1"/>
  <c r="P41" i="1" l="1"/>
  <c r="O58" i="1"/>
  <c r="P39" i="1"/>
  <c r="O54" i="1"/>
  <c r="D76" i="1"/>
  <c r="D92" i="1" s="1"/>
  <c r="I62" i="1" l="1"/>
  <c r="C2" i="7"/>
  <c r="D339" i="1"/>
  <c r="C339" i="1" s="1"/>
  <c r="D338" i="1"/>
  <c r="C338" i="1" s="1"/>
  <c r="D337" i="1"/>
  <c r="C337" i="1" s="1"/>
  <c r="D336" i="1"/>
  <c r="C336" i="1" s="1"/>
  <c r="D335" i="1"/>
  <c r="C335" i="1" s="1"/>
  <c r="D334" i="1"/>
  <c r="C334" i="1" s="1"/>
  <c r="D333" i="1"/>
  <c r="C333" i="1" s="1"/>
  <c r="D332" i="1"/>
  <c r="C332" i="1" s="1"/>
  <c r="D331" i="1"/>
  <c r="C331" i="1" s="1"/>
  <c r="D330" i="1"/>
  <c r="C330" i="1" s="1"/>
  <c r="D329" i="1"/>
  <c r="C329" i="1" s="1"/>
  <c r="D328" i="1"/>
  <c r="C328" i="1" s="1"/>
  <c r="D327" i="1"/>
  <c r="C327" i="1" s="1"/>
  <c r="D326" i="1"/>
  <c r="C326" i="1" s="1"/>
  <c r="D325" i="1"/>
  <c r="C325" i="1" s="1"/>
  <c r="D324" i="1"/>
  <c r="C324" i="1" s="1"/>
  <c r="D323" i="1"/>
  <c r="C323" i="1" s="1"/>
  <c r="D322" i="1"/>
  <c r="C322" i="1" s="1"/>
  <c r="D321" i="1"/>
  <c r="C321" i="1" s="1"/>
  <c r="D320" i="1"/>
  <c r="C320" i="1" s="1"/>
  <c r="D319" i="1"/>
  <c r="C319" i="1" s="1"/>
  <c r="D318" i="1"/>
  <c r="C318" i="1" s="1"/>
  <c r="D317" i="1"/>
  <c r="C317" i="1" s="1"/>
  <c r="D316" i="1"/>
  <c r="C316" i="1" s="1"/>
  <c r="D315" i="1"/>
  <c r="C315" i="1" s="1"/>
  <c r="D314" i="1"/>
  <c r="C314" i="1" s="1"/>
  <c r="D313" i="1"/>
  <c r="C313" i="1" s="1"/>
  <c r="D312" i="1"/>
  <c r="C312" i="1" s="1"/>
  <c r="D311" i="1"/>
  <c r="C311" i="1" s="1"/>
  <c r="D310" i="1"/>
  <c r="C310" i="1" s="1"/>
  <c r="D309" i="1"/>
  <c r="C309" i="1" s="1"/>
  <c r="D308" i="1"/>
  <c r="C308" i="1" s="1"/>
  <c r="D307" i="1"/>
  <c r="C307" i="1" s="1"/>
  <c r="D306" i="1"/>
  <c r="C306" i="1" s="1"/>
  <c r="D305" i="1"/>
  <c r="C305" i="1" s="1"/>
  <c r="D304" i="1"/>
  <c r="C304" i="1" s="1"/>
  <c r="D303" i="1"/>
  <c r="C303" i="1" s="1"/>
  <c r="D302" i="1"/>
  <c r="C302" i="1" s="1"/>
  <c r="D301" i="1"/>
  <c r="C301" i="1" s="1"/>
  <c r="D300" i="1"/>
  <c r="C300" i="1" s="1"/>
  <c r="D299" i="1"/>
  <c r="C299" i="1" s="1"/>
  <c r="D298" i="1"/>
  <c r="C298" i="1" s="1"/>
  <c r="D297" i="1"/>
  <c r="C297" i="1" s="1"/>
  <c r="D296" i="1"/>
  <c r="C296" i="1" s="1"/>
  <c r="D295" i="1"/>
  <c r="C295" i="1" s="1"/>
  <c r="D294" i="1"/>
  <c r="C294" i="1" s="1"/>
  <c r="D293" i="1"/>
  <c r="C293" i="1" s="1"/>
  <c r="D292" i="1"/>
  <c r="C292" i="1" s="1"/>
  <c r="D291" i="1"/>
  <c r="C291" i="1" s="1"/>
  <c r="D290" i="1"/>
  <c r="C290" i="1" s="1"/>
  <c r="D289" i="1"/>
  <c r="C289" i="1" s="1"/>
  <c r="D288" i="1"/>
  <c r="C288" i="1" s="1"/>
  <c r="D287" i="1"/>
  <c r="C287" i="1" s="1"/>
  <c r="D286" i="1"/>
  <c r="C286" i="1" s="1"/>
  <c r="D285" i="1"/>
  <c r="C285" i="1" s="1"/>
  <c r="D284" i="1"/>
  <c r="C284" i="1" s="1"/>
  <c r="D283" i="1"/>
  <c r="C283" i="1" s="1"/>
  <c r="D282" i="1"/>
  <c r="C282" i="1" s="1"/>
  <c r="D281" i="1"/>
  <c r="C281" i="1" s="1"/>
  <c r="D280" i="1"/>
  <c r="C280" i="1" s="1"/>
  <c r="D279" i="1"/>
  <c r="C279" i="1" s="1"/>
  <c r="D278" i="1"/>
  <c r="C278" i="1" s="1"/>
  <c r="D277" i="1"/>
  <c r="C277" i="1" s="1"/>
  <c r="D276" i="1"/>
  <c r="C276" i="1" s="1"/>
  <c r="D275" i="1"/>
  <c r="C275" i="1" s="1"/>
  <c r="D274" i="1"/>
  <c r="C274" i="1" s="1"/>
  <c r="D273" i="1"/>
  <c r="C273" i="1" s="1"/>
  <c r="D272" i="1"/>
  <c r="C272" i="1" s="1"/>
  <c r="D271" i="1"/>
  <c r="C271" i="1" s="1"/>
  <c r="D270" i="1"/>
  <c r="C270" i="1" s="1"/>
  <c r="D269" i="1"/>
  <c r="C269" i="1" s="1"/>
  <c r="D268" i="1"/>
  <c r="C268" i="1" s="1"/>
  <c r="D267" i="1"/>
  <c r="C267" i="1" s="1"/>
  <c r="D266" i="1"/>
  <c r="C266" i="1" s="1"/>
  <c r="D265" i="1"/>
  <c r="C265" i="1" s="1"/>
  <c r="D264" i="1"/>
  <c r="C264" i="1" s="1"/>
  <c r="D263" i="1"/>
  <c r="C263" i="1" s="1"/>
  <c r="D262" i="1"/>
  <c r="C262" i="1" s="1"/>
  <c r="D261" i="1"/>
  <c r="C261" i="1" s="1"/>
  <c r="D260" i="1"/>
  <c r="C260" i="1" s="1"/>
  <c r="D259" i="1"/>
  <c r="C259" i="1" s="1"/>
  <c r="D258" i="1"/>
  <c r="C258" i="1" s="1"/>
  <c r="D257" i="1"/>
  <c r="C257" i="1" s="1"/>
  <c r="D256" i="1"/>
  <c r="C256" i="1" s="1"/>
  <c r="D255" i="1"/>
  <c r="C255" i="1" s="1"/>
  <c r="D254" i="1"/>
  <c r="C254" i="1" s="1"/>
  <c r="D253" i="1"/>
  <c r="C253" i="1" s="1"/>
  <c r="D252" i="1"/>
  <c r="C252" i="1" s="1"/>
  <c r="D251" i="1"/>
  <c r="C251" i="1" s="1"/>
  <c r="D250" i="1"/>
  <c r="C250" i="1" s="1"/>
  <c r="D249" i="1"/>
  <c r="C249" i="1" s="1"/>
  <c r="D248" i="1"/>
  <c r="C248" i="1" s="1"/>
  <c r="D247" i="1"/>
  <c r="C247" i="1" s="1"/>
  <c r="D246" i="1"/>
  <c r="C246" i="1" s="1"/>
  <c r="D245" i="1"/>
  <c r="C245" i="1" s="1"/>
  <c r="D244" i="1"/>
  <c r="C244" i="1" s="1"/>
  <c r="D243" i="1"/>
  <c r="C243" i="1" s="1"/>
  <c r="D242" i="1"/>
  <c r="C242" i="1" s="1"/>
  <c r="D241" i="1"/>
  <c r="C241" i="1" s="1"/>
  <c r="D240" i="1"/>
  <c r="C240" i="1" s="1"/>
  <c r="D239" i="1"/>
  <c r="C239" i="1" s="1"/>
  <c r="D238" i="1"/>
  <c r="C238" i="1" s="1"/>
  <c r="D237" i="1"/>
  <c r="C237" i="1" s="1"/>
  <c r="D236" i="1"/>
  <c r="C236" i="1" s="1"/>
  <c r="D235" i="1"/>
  <c r="C235" i="1" s="1"/>
  <c r="D234" i="1"/>
  <c r="C234" i="1" s="1"/>
  <c r="D233" i="1"/>
  <c r="C233" i="1" s="1"/>
  <c r="D232" i="1"/>
  <c r="C232" i="1" s="1"/>
  <c r="D231" i="1"/>
  <c r="C231" i="1" s="1"/>
  <c r="D230" i="1"/>
  <c r="C230" i="1" s="1"/>
  <c r="D229" i="1"/>
  <c r="C229" i="1" s="1"/>
  <c r="D228" i="1"/>
  <c r="C228" i="1" s="1"/>
  <c r="D227" i="1"/>
  <c r="C227" i="1" s="1"/>
  <c r="D226" i="1"/>
  <c r="C226" i="1" s="1"/>
  <c r="D225" i="1"/>
  <c r="C225" i="1" s="1"/>
  <c r="D224" i="1"/>
  <c r="C224" i="1" s="1"/>
  <c r="D223" i="1"/>
  <c r="C223" i="1" s="1"/>
  <c r="D222" i="1"/>
  <c r="C222" i="1" s="1"/>
  <c r="D221" i="1"/>
  <c r="C221" i="1" s="1"/>
  <c r="D220" i="1"/>
  <c r="C220" i="1" s="1"/>
  <c r="D219" i="1"/>
  <c r="C219" i="1" s="1"/>
  <c r="D218" i="1"/>
  <c r="C218" i="1" s="1"/>
  <c r="D217" i="1"/>
  <c r="C217" i="1" s="1"/>
  <c r="D216" i="1"/>
  <c r="C216" i="1" s="1"/>
  <c r="D215" i="1"/>
  <c r="C215" i="1" s="1"/>
  <c r="D214" i="1"/>
  <c r="C214" i="1" s="1"/>
  <c r="D213" i="1"/>
  <c r="C213" i="1" s="1"/>
  <c r="D212" i="1"/>
  <c r="C212" i="1" s="1"/>
  <c r="D211" i="1"/>
  <c r="C211" i="1" s="1"/>
  <c r="D210" i="1"/>
  <c r="C210" i="1" s="1"/>
  <c r="D209" i="1"/>
  <c r="C209" i="1" s="1"/>
  <c r="D208" i="1"/>
  <c r="C208" i="1" s="1"/>
  <c r="D207" i="1"/>
  <c r="C207" i="1" s="1"/>
  <c r="D206" i="1"/>
  <c r="C206" i="1" s="1"/>
  <c r="D205" i="1"/>
  <c r="C205" i="1" s="1"/>
  <c r="D204" i="1"/>
  <c r="C204" i="1" s="1"/>
  <c r="D203" i="1"/>
  <c r="C203" i="1" s="1"/>
  <c r="D202" i="1"/>
  <c r="C202" i="1" s="1"/>
  <c r="D201" i="1"/>
  <c r="C201" i="1" s="1"/>
  <c r="D200" i="1"/>
  <c r="C200" i="1" s="1"/>
  <c r="D199" i="1"/>
  <c r="C199" i="1" s="1"/>
  <c r="D198" i="1"/>
  <c r="C198" i="1" s="1"/>
  <c r="D197" i="1"/>
  <c r="C197" i="1" s="1"/>
  <c r="D196" i="1"/>
  <c r="C196" i="1" s="1"/>
  <c r="D195" i="1"/>
  <c r="C195" i="1" s="1"/>
  <c r="D194" i="1"/>
  <c r="C194" i="1" s="1"/>
  <c r="D193" i="1"/>
  <c r="C193" i="1" s="1"/>
  <c r="D192" i="1"/>
  <c r="C192" i="1" s="1"/>
  <c r="D191" i="1"/>
  <c r="C191" i="1" s="1"/>
  <c r="D190" i="1"/>
  <c r="C190" i="1" s="1"/>
  <c r="D189" i="1"/>
  <c r="C189" i="1" s="1"/>
  <c r="D188" i="1"/>
  <c r="C188" i="1" s="1"/>
  <c r="D187" i="1"/>
  <c r="C187" i="1" s="1"/>
  <c r="D186" i="1"/>
  <c r="C186" i="1" s="1"/>
  <c r="D185" i="1"/>
  <c r="C185" i="1" s="1"/>
  <c r="D184" i="1"/>
  <c r="C184" i="1" s="1"/>
  <c r="D183" i="1"/>
  <c r="C183" i="1" s="1"/>
  <c r="D94" i="1" l="1"/>
  <c r="D96" i="1" s="1"/>
  <c r="B2" i="7"/>
  <c r="AB181" i="1"/>
  <c r="Z181" i="1"/>
  <c r="X181" i="1"/>
  <c r="V181" i="1"/>
  <c r="T181" i="1"/>
  <c r="R181" i="1"/>
  <c r="P181" i="1"/>
  <c r="N181" i="1"/>
  <c r="L181" i="1"/>
  <c r="J181" i="1"/>
  <c r="H181" i="1"/>
  <c r="F181" i="1"/>
  <c r="D181" i="1"/>
  <c r="AA180" i="1"/>
  <c r="Y180" i="1"/>
  <c r="W180" i="1"/>
  <c r="U180" i="1"/>
  <c r="S180" i="1"/>
  <c r="Q180" i="1"/>
  <c r="O180" i="1"/>
  <c r="M180" i="1"/>
  <c r="K180" i="1"/>
  <c r="I180" i="1"/>
  <c r="G180" i="1"/>
  <c r="E180" i="1"/>
  <c r="AB179" i="1"/>
  <c r="Z179" i="1"/>
  <c r="X179" i="1"/>
  <c r="V179" i="1"/>
  <c r="T179" i="1"/>
  <c r="R179" i="1"/>
  <c r="P179" i="1"/>
  <c r="N179" i="1"/>
  <c r="L179" i="1"/>
  <c r="J179" i="1"/>
  <c r="H179" i="1"/>
  <c r="F179" i="1"/>
  <c r="D179" i="1"/>
  <c r="AA178" i="1"/>
  <c r="Y178" i="1"/>
  <c r="W178" i="1"/>
  <c r="U178" i="1"/>
  <c r="S178" i="1"/>
  <c r="Q178" i="1"/>
  <c r="O178" i="1"/>
  <c r="M178" i="1"/>
  <c r="K178" i="1"/>
  <c r="I178" i="1"/>
  <c r="G178" i="1"/>
  <c r="E178" i="1"/>
  <c r="AB177" i="1"/>
  <c r="Z177" i="1"/>
  <c r="X177" i="1"/>
  <c r="V177" i="1"/>
  <c r="T177" i="1"/>
  <c r="R177" i="1"/>
  <c r="P177" i="1"/>
  <c r="N177" i="1"/>
  <c r="L177" i="1"/>
  <c r="J177" i="1"/>
  <c r="H177" i="1"/>
  <c r="F177" i="1"/>
  <c r="D177" i="1"/>
  <c r="AA176" i="1"/>
  <c r="Y176" i="1"/>
  <c r="W176" i="1"/>
  <c r="U176" i="1"/>
  <c r="S176" i="1"/>
  <c r="Q176" i="1"/>
  <c r="O176" i="1"/>
  <c r="M176" i="1"/>
  <c r="K176" i="1"/>
  <c r="I176" i="1"/>
  <c r="G176" i="1"/>
  <c r="E176" i="1"/>
  <c r="AB175" i="1"/>
  <c r="Z175" i="1"/>
  <c r="X175" i="1"/>
  <c r="V175" i="1"/>
  <c r="T175" i="1"/>
  <c r="R175" i="1"/>
  <c r="P175" i="1"/>
  <c r="N175" i="1"/>
  <c r="L175" i="1"/>
  <c r="J175" i="1"/>
  <c r="AA181" i="1"/>
  <c r="Y181" i="1"/>
  <c r="U181" i="1"/>
  <c r="Q181" i="1"/>
  <c r="M181" i="1"/>
  <c r="I181" i="1"/>
  <c r="E181" i="1"/>
  <c r="Z180" i="1"/>
  <c r="V180" i="1"/>
  <c r="R180" i="1"/>
  <c r="N180" i="1"/>
  <c r="J180" i="1"/>
  <c r="F180" i="1"/>
  <c r="AA179" i="1"/>
  <c r="W179" i="1"/>
  <c r="S179" i="1"/>
  <c r="O179" i="1"/>
  <c r="K179" i="1"/>
  <c r="G179" i="1"/>
  <c r="AB178" i="1"/>
  <c r="X178" i="1"/>
  <c r="T178" i="1"/>
  <c r="P178" i="1"/>
  <c r="L178" i="1"/>
  <c r="H178" i="1"/>
  <c r="D178" i="1"/>
  <c r="Y177" i="1"/>
  <c r="U177" i="1"/>
  <c r="Q177" i="1"/>
  <c r="M177" i="1"/>
  <c r="I177" i="1"/>
  <c r="E177" i="1"/>
  <c r="Z176" i="1"/>
  <c r="V176" i="1"/>
  <c r="R176" i="1"/>
  <c r="N176" i="1"/>
  <c r="J176" i="1"/>
  <c r="F176" i="1"/>
  <c r="AA175" i="1"/>
  <c r="W175" i="1"/>
  <c r="S175" i="1"/>
  <c r="O175" i="1"/>
  <c r="K175" i="1"/>
  <c r="H175" i="1"/>
  <c r="F175" i="1"/>
  <c r="D175" i="1"/>
  <c r="AA174" i="1"/>
  <c r="Y174" i="1"/>
  <c r="W174" i="1"/>
  <c r="U174" i="1"/>
  <c r="S174" i="1"/>
  <c r="Q174" i="1"/>
  <c r="O174" i="1"/>
  <c r="M174" i="1"/>
  <c r="K174" i="1"/>
  <c r="I174" i="1"/>
  <c r="G174" i="1"/>
  <c r="E174" i="1"/>
  <c r="AB173" i="1"/>
  <c r="Z173" i="1"/>
  <c r="X173" i="1"/>
  <c r="V173" i="1"/>
  <c r="T173" i="1"/>
  <c r="R173" i="1"/>
  <c r="P173" i="1"/>
  <c r="N173" i="1"/>
  <c r="L173" i="1"/>
  <c r="J173" i="1"/>
  <c r="H173" i="1"/>
  <c r="F173" i="1"/>
  <c r="D173" i="1"/>
  <c r="AA172" i="1"/>
  <c r="Y172" i="1"/>
  <c r="W172" i="1"/>
  <c r="U172" i="1"/>
  <c r="S172" i="1"/>
  <c r="Q172" i="1"/>
  <c r="O172" i="1"/>
  <c r="M172" i="1"/>
  <c r="K172" i="1"/>
  <c r="I172" i="1"/>
  <c r="G172" i="1"/>
  <c r="E172" i="1"/>
  <c r="AB171" i="1"/>
  <c r="Z171" i="1"/>
  <c r="X171" i="1"/>
  <c r="V171" i="1"/>
  <c r="T171" i="1"/>
  <c r="R171" i="1"/>
  <c r="P171" i="1"/>
  <c r="N171" i="1"/>
  <c r="L171" i="1"/>
  <c r="J171" i="1"/>
  <c r="H171" i="1"/>
  <c r="F171" i="1"/>
  <c r="D171" i="1"/>
  <c r="AA170" i="1"/>
  <c r="Y170" i="1"/>
  <c r="W170" i="1"/>
  <c r="U170" i="1"/>
  <c r="S170" i="1"/>
  <c r="Q170" i="1"/>
  <c r="O170" i="1"/>
  <c r="M170" i="1"/>
  <c r="K170" i="1"/>
  <c r="I170" i="1"/>
  <c r="G170" i="1"/>
  <c r="E170" i="1"/>
  <c r="AB169" i="1"/>
  <c r="Z169" i="1"/>
  <c r="X169" i="1"/>
  <c r="V169" i="1"/>
  <c r="T169" i="1"/>
  <c r="R169" i="1"/>
  <c r="P169" i="1"/>
  <c r="N169" i="1"/>
  <c r="L169" i="1"/>
  <c r="J169" i="1"/>
  <c r="H169" i="1"/>
  <c r="F169" i="1"/>
  <c r="D169" i="1"/>
  <c r="AA168" i="1"/>
  <c r="Y168" i="1"/>
  <c r="W168" i="1"/>
  <c r="U168" i="1"/>
  <c r="S168" i="1"/>
  <c r="Q168" i="1"/>
  <c r="O168" i="1"/>
  <c r="M168" i="1"/>
  <c r="K168" i="1"/>
  <c r="I168" i="1"/>
  <c r="G168" i="1"/>
  <c r="E168" i="1"/>
  <c r="AB167" i="1"/>
  <c r="Z167" i="1"/>
  <c r="X167" i="1"/>
  <c r="V167" i="1"/>
  <c r="T167" i="1"/>
  <c r="R167" i="1"/>
  <c r="P167" i="1"/>
  <c r="N167" i="1"/>
  <c r="L167" i="1"/>
  <c r="J167" i="1"/>
  <c r="H167" i="1"/>
  <c r="F167" i="1"/>
  <c r="D167" i="1"/>
  <c r="AA166" i="1"/>
  <c r="Y166" i="1"/>
  <c r="W166" i="1"/>
  <c r="U166" i="1"/>
  <c r="S166" i="1"/>
  <c r="Q166" i="1"/>
  <c r="O166" i="1"/>
  <c r="M166" i="1"/>
  <c r="K166" i="1"/>
  <c r="I166" i="1"/>
  <c r="G166" i="1"/>
  <c r="E166" i="1"/>
  <c r="AB165" i="1"/>
  <c r="Z165" i="1"/>
  <c r="X165" i="1"/>
  <c r="V165" i="1"/>
  <c r="T165" i="1"/>
  <c r="R165" i="1"/>
  <c r="P165" i="1"/>
  <c r="N165" i="1"/>
  <c r="L165" i="1"/>
  <c r="J165" i="1"/>
  <c r="H165" i="1"/>
  <c r="F165" i="1"/>
  <c r="D165" i="1"/>
  <c r="W181" i="1"/>
  <c r="O181" i="1"/>
  <c r="G181" i="1"/>
  <c r="X180" i="1"/>
  <c r="P180" i="1"/>
  <c r="H180" i="1"/>
  <c r="Y179" i="1"/>
  <c r="Q179" i="1"/>
  <c r="I179" i="1"/>
  <c r="Z178" i="1"/>
  <c r="R178" i="1"/>
  <c r="J178" i="1"/>
  <c r="AA177" i="1"/>
  <c r="S177" i="1"/>
  <c r="K177" i="1"/>
  <c r="AB176" i="1"/>
  <c r="T176" i="1"/>
  <c r="L176" i="1"/>
  <c r="D176" i="1"/>
  <c r="U175" i="1"/>
  <c r="M175" i="1"/>
  <c r="G175" i="1"/>
  <c r="AB174" i="1"/>
  <c r="X174" i="1"/>
  <c r="T174" i="1"/>
  <c r="P174" i="1"/>
  <c r="L174" i="1"/>
  <c r="H174" i="1"/>
  <c r="D174" i="1"/>
  <c r="Y173" i="1"/>
  <c r="U173" i="1"/>
  <c r="Q173" i="1"/>
  <c r="M173" i="1"/>
  <c r="I173" i="1"/>
  <c r="E173" i="1"/>
  <c r="Z172" i="1"/>
  <c r="V172" i="1"/>
  <c r="R172" i="1"/>
  <c r="N172" i="1"/>
  <c r="J172" i="1"/>
  <c r="F172" i="1"/>
  <c r="AA171" i="1"/>
  <c r="W171" i="1"/>
  <c r="S171" i="1"/>
  <c r="O171" i="1"/>
  <c r="K171" i="1"/>
  <c r="G171" i="1"/>
  <c r="AB170" i="1"/>
  <c r="X170" i="1"/>
  <c r="T170" i="1"/>
  <c r="P170" i="1"/>
  <c r="L170" i="1"/>
  <c r="H170" i="1"/>
  <c r="D170" i="1"/>
  <c r="Y169" i="1"/>
  <c r="U169" i="1"/>
  <c r="Q169" i="1"/>
  <c r="M169" i="1"/>
  <c r="I169" i="1"/>
  <c r="E169" i="1"/>
  <c r="Z168" i="1"/>
  <c r="V168" i="1"/>
  <c r="R168" i="1"/>
  <c r="N168" i="1"/>
  <c r="J168" i="1"/>
  <c r="F168" i="1"/>
  <c r="AA167" i="1"/>
  <c r="W167" i="1"/>
  <c r="S167" i="1"/>
  <c r="O167" i="1"/>
  <c r="K167" i="1"/>
  <c r="G167" i="1"/>
  <c r="AB166" i="1"/>
  <c r="X166" i="1"/>
  <c r="T166" i="1"/>
  <c r="P166" i="1"/>
  <c r="L166" i="1"/>
  <c r="H166" i="1"/>
  <c r="D166" i="1"/>
  <c r="Y165" i="1"/>
  <c r="U165" i="1"/>
  <c r="Q165" i="1"/>
  <c r="M165" i="1"/>
  <c r="I165" i="1"/>
  <c r="E165" i="1"/>
  <c r="AA164" i="1"/>
  <c r="Y164" i="1"/>
  <c r="W164" i="1"/>
  <c r="U164" i="1"/>
  <c r="S164" i="1"/>
  <c r="Q164" i="1"/>
  <c r="O164" i="1"/>
  <c r="M164" i="1"/>
  <c r="K164" i="1"/>
  <c r="I164" i="1"/>
  <c r="G164" i="1"/>
  <c r="E164" i="1"/>
  <c r="AB163" i="1"/>
  <c r="Z163" i="1"/>
  <c r="X163" i="1"/>
  <c r="V163" i="1"/>
  <c r="T163" i="1"/>
  <c r="R163" i="1"/>
  <c r="P163" i="1"/>
  <c r="N163" i="1"/>
  <c r="L163" i="1"/>
  <c r="J163" i="1"/>
  <c r="H163" i="1"/>
  <c r="F163" i="1"/>
  <c r="D163" i="1"/>
  <c r="AA162" i="1"/>
  <c r="Y162" i="1"/>
  <c r="W162" i="1"/>
  <c r="U162" i="1"/>
  <c r="S162" i="1"/>
  <c r="Q162" i="1"/>
  <c r="O162" i="1"/>
  <c r="M162" i="1"/>
  <c r="K162" i="1"/>
  <c r="I162" i="1"/>
  <c r="G162" i="1"/>
  <c r="E162" i="1"/>
  <c r="AB161" i="1"/>
  <c r="Z161" i="1"/>
  <c r="X161" i="1"/>
  <c r="V161" i="1"/>
  <c r="T161" i="1"/>
  <c r="R161" i="1"/>
  <c r="P161" i="1"/>
  <c r="N161" i="1"/>
  <c r="L161" i="1"/>
  <c r="J161" i="1"/>
  <c r="H161" i="1"/>
  <c r="F161" i="1"/>
  <c r="D161" i="1"/>
  <c r="AA160" i="1"/>
  <c r="Y160" i="1"/>
  <c r="W160" i="1"/>
  <c r="U160" i="1"/>
  <c r="S160" i="1"/>
  <c r="Q160" i="1"/>
  <c r="O160" i="1"/>
  <c r="M160" i="1"/>
  <c r="K160" i="1"/>
  <c r="I160" i="1"/>
  <c r="G160" i="1"/>
  <c r="E160" i="1"/>
  <c r="AB159" i="1"/>
  <c r="Z159" i="1"/>
  <c r="X159" i="1"/>
  <c r="V159" i="1"/>
  <c r="T159" i="1"/>
  <c r="R159" i="1"/>
  <c r="P159" i="1"/>
  <c r="N159" i="1"/>
  <c r="L159" i="1"/>
  <c r="J159" i="1"/>
  <c r="H159" i="1"/>
  <c r="F159" i="1"/>
  <c r="D159" i="1"/>
  <c r="AA158" i="1"/>
  <c r="Y158" i="1"/>
  <c r="W158" i="1"/>
  <c r="U158" i="1"/>
  <c r="S158" i="1"/>
  <c r="Q158" i="1"/>
  <c r="O158" i="1"/>
  <c r="M158" i="1"/>
  <c r="K158" i="1"/>
  <c r="I158" i="1"/>
  <c r="G158" i="1"/>
  <c r="E158" i="1"/>
  <c r="AB157" i="1"/>
  <c r="Z157" i="1"/>
  <c r="X157" i="1"/>
  <c r="V157" i="1"/>
  <c r="T157" i="1"/>
  <c r="R157" i="1"/>
  <c r="P157" i="1"/>
  <c r="N157" i="1"/>
  <c r="L157" i="1"/>
  <c r="J157" i="1"/>
  <c r="H157" i="1"/>
  <c r="F157" i="1"/>
  <c r="D157" i="1"/>
  <c r="AA156" i="1"/>
  <c r="Y156" i="1"/>
  <c r="W156" i="1"/>
  <c r="U156" i="1"/>
  <c r="S156" i="1"/>
  <c r="Q156" i="1"/>
  <c r="O156" i="1"/>
  <c r="M156" i="1"/>
  <c r="K156" i="1"/>
  <c r="I156" i="1"/>
  <c r="G156" i="1"/>
  <c r="E156" i="1"/>
  <c r="AB155" i="1"/>
  <c r="Z155" i="1"/>
  <c r="X155" i="1"/>
  <c r="V155" i="1"/>
  <c r="T155" i="1"/>
  <c r="R155" i="1"/>
  <c r="P155" i="1"/>
  <c r="N155" i="1"/>
  <c r="L155" i="1"/>
  <c r="J155" i="1"/>
  <c r="H155" i="1"/>
  <c r="F155" i="1"/>
  <c r="D155" i="1"/>
  <c r="AA154" i="1"/>
  <c r="Y154" i="1"/>
  <c r="W154" i="1"/>
  <c r="U154" i="1"/>
  <c r="S154" i="1"/>
  <c r="Q154" i="1"/>
  <c r="O154" i="1"/>
  <c r="M154" i="1"/>
  <c r="K154" i="1"/>
  <c r="I154" i="1"/>
  <c r="G154" i="1"/>
  <c r="E154" i="1"/>
  <c r="AB153" i="1"/>
  <c r="Z153" i="1"/>
  <c r="X153" i="1"/>
  <c r="V153" i="1"/>
  <c r="T153" i="1"/>
  <c r="R153" i="1"/>
  <c r="P153" i="1"/>
  <c r="N153" i="1"/>
  <c r="L153" i="1"/>
  <c r="J153" i="1"/>
  <c r="H153" i="1"/>
  <c r="F153" i="1"/>
  <c r="D153" i="1"/>
  <c r="AA152" i="1"/>
  <c r="Y152" i="1"/>
  <c r="W152" i="1"/>
  <c r="U152" i="1"/>
  <c r="S152" i="1"/>
  <c r="Q152" i="1"/>
  <c r="O152" i="1"/>
  <c r="M152" i="1"/>
  <c r="K152" i="1"/>
  <c r="I152" i="1"/>
  <c r="G152" i="1"/>
  <c r="E152" i="1"/>
  <c r="AB151" i="1"/>
  <c r="Z151" i="1"/>
  <c r="X151" i="1"/>
  <c r="V151" i="1"/>
  <c r="T151" i="1"/>
  <c r="R151" i="1"/>
  <c r="P151" i="1"/>
  <c r="N151" i="1"/>
  <c r="L151" i="1"/>
  <c r="J151" i="1"/>
  <c r="H151" i="1"/>
  <c r="F151" i="1"/>
  <c r="D151" i="1"/>
  <c r="AA150" i="1"/>
  <c r="Y150" i="1"/>
  <c r="W150" i="1"/>
  <c r="U150" i="1"/>
  <c r="S150" i="1"/>
  <c r="Q150" i="1"/>
  <c r="O150" i="1"/>
  <c r="M150" i="1"/>
  <c r="K150" i="1"/>
  <c r="I150" i="1"/>
  <c r="G150" i="1"/>
  <c r="E150" i="1"/>
  <c r="AB149" i="1"/>
  <c r="Z149" i="1"/>
  <c r="X149" i="1"/>
  <c r="V149" i="1"/>
  <c r="T149" i="1"/>
  <c r="R149" i="1"/>
  <c r="P149" i="1"/>
  <c r="N149" i="1"/>
  <c r="L149" i="1"/>
  <c r="J149" i="1"/>
  <c r="H149" i="1"/>
  <c r="F149" i="1"/>
  <c r="D149" i="1"/>
  <c r="AA148" i="1"/>
  <c r="Y148" i="1"/>
  <c r="W148" i="1"/>
  <c r="U148" i="1"/>
  <c r="S148" i="1"/>
  <c r="Q148" i="1"/>
  <c r="O148" i="1"/>
  <c r="M148" i="1"/>
  <c r="K148" i="1"/>
  <c r="I148" i="1"/>
  <c r="G148" i="1"/>
  <c r="E148" i="1"/>
  <c r="AB147" i="1"/>
  <c r="Z147" i="1"/>
  <c r="X147" i="1"/>
  <c r="V147" i="1"/>
  <c r="T147" i="1"/>
  <c r="R147" i="1"/>
  <c r="P147" i="1"/>
  <c r="N147" i="1"/>
  <c r="L147" i="1"/>
  <c r="J147" i="1"/>
  <c r="H147" i="1"/>
  <c r="F147" i="1"/>
  <c r="D147" i="1"/>
  <c r="AA146" i="1"/>
  <c r="Y146" i="1"/>
  <c r="W146" i="1"/>
  <c r="U146" i="1"/>
  <c r="S146" i="1"/>
  <c r="Q146" i="1"/>
  <c r="O146" i="1"/>
  <c r="M146" i="1"/>
  <c r="K146" i="1"/>
  <c r="I146" i="1"/>
  <c r="G146" i="1"/>
  <c r="E146" i="1"/>
  <c r="AB145" i="1"/>
  <c r="Z145" i="1"/>
  <c r="X145" i="1"/>
  <c r="V145" i="1"/>
  <c r="T145" i="1"/>
  <c r="R145" i="1"/>
  <c r="P145" i="1"/>
  <c r="N145" i="1"/>
  <c r="L145" i="1"/>
  <c r="J145" i="1"/>
  <c r="H145" i="1"/>
  <c r="F145" i="1"/>
  <c r="D145" i="1"/>
  <c r="AA144" i="1"/>
  <c r="Y144" i="1"/>
  <c r="W144" i="1"/>
  <c r="U144" i="1"/>
  <c r="S144" i="1"/>
  <c r="Q144" i="1"/>
  <c r="E134" i="1"/>
  <c r="G134" i="1"/>
  <c r="I134" i="1"/>
  <c r="K134" i="1"/>
  <c r="M134" i="1"/>
  <c r="O134" i="1"/>
  <c r="Q134" i="1"/>
  <c r="S134" i="1"/>
  <c r="U134" i="1"/>
  <c r="W134" i="1"/>
  <c r="Y134" i="1"/>
  <c r="AA134" i="1"/>
  <c r="D135" i="1"/>
  <c r="F135" i="1"/>
  <c r="H135" i="1"/>
  <c r="J135" i="1"/>
  <c r="L135" i="1"/>
  <c r="N135" i="1"/>
  <c r="P135" i="1"/>
  <c r="R135" i="1"/>
  <c r="T135" i="1"/>
  <c r="V135" i="1"/>
  <c r="X135" i="1"/>
  <c r="Z135" i="1"/>
  <c r="AB135" i="1"/>
  <c r="E136" i="1"/>
  <c r="G136" i="1"/>
  <c r="I136" i="1"/>
  <c r="K136" i="1"/>
  <c r="M136" i="1"/>
  <c r="O136" i="1"/>
  <c r="Q136" i="1"/>
  <c r="S136" i="1"/>
  <c r="U136" i="1"/>
  <c r="W136" i="1"/>
  <c r="Y136" i="1"/>
  <c r="AA136" i="1"/>
  <c r="D137" i="1"/>
  <c r="F137" i="1"/>
  <c r="H137" i="1"/>
  <c r="J137" i="1"/>
  <c r="L137" i="1"/>
  <c r="N137" i="1"/>
  <c r="P137" i="1"/>
  <c r="R137" i="1"/>
  <c r="T137" i="1"/>
  <c r="V137" i="1"/>
  <c r="X137" i="1"/>
  <c r="Z137" i="1"/>
  <c r="AB137" i="1"/>
  <c r="E138" i="1"/>
  <c r="G138" i="1"/>
  <c r="I138" i="1"/>
  <c r="K138" i="1"/>
  <c r="M138" i="1"/>
  <c r="O138" i="1"/>
  <c r="Q138" i="1"/>
  <c r="S138" i="1"/>
  <c r="U138" i="1"/>
  <c r="W138" i="1"/>
  <c r="Y138" i="1"/>
  <c r="AA138" i="1"/>
  <c r="D139" i="1"/>
  <c r="F139" i="1"/>
  <c r="H139" i="1"/>
  <c r="J139" i="1"/>
  <c r="L139" i="1"/>
  <c r="N139" i="1"/>
  <c r="P139" i="1"/>
  <c r="R139" i="1"/>
  <c r="T139" i="1"/>
  <c r="V139" i="1"/>
  <c r="X139" i="1"/>
  <c r="Z139" i="1"/>
  <c r="AB139" i="1"/>
  <c r="E140" i="1"/>
  <c r="G140" i="1"/>
  <c r="I140" i="1"/>
  <c r="K140" i="1"/>
  <c r="M140" i="1"/>
  <c r="O140" i="1"/>
  <c r="Q140" i="1"/>
  <c r="S140" i="1"/>
  <c r="U140" i="1"/>
  <c r="W140" i="1"/>
  <c r="Y140" i="1"/>
  <c r="AA140" i="1"/>
  <c r="D141" i="1"/>
  <c r="F141" i="1"/>
  <c r="H141" i="1"/>
  <c r="J141" i="1"/>
  <c r="L141" i="1"/>
  <c r="N141" i="1"/>
  <c r="P141" i="1"/>
  <c r="R141" i="1"/>
  <c r="T141" i="1"/>
  <c r="V141" i="1"/>
  <c r="X141" i="1"/>
  <c r="Z141" i="1"/>
  <c r="AB141" i="1"/>
  <c r="E142" i="1"/>
  <c r="G142" i="1"/>
  <c r="I142" i="1"/>
  <c r="K142" i="1"/>
  <c r="M142" i="1"/>
  <c r="O142" i="1"/>
  <c r="Q142" i="1"/>
  <c r="S142" i="1"/>
  <c r="U142" i="1"/>
  <c r="W142" i="1"/>
  <c r="Y142" i="1"/>
  <c r="AA142" i="1"/>
  <c r="D143" i="1"/>
  <c r="F143" i="1"/>
  <c r="H143" i="1"/>
  <c r="J143" i="1"/>
  <c r="L143" i="1"/>
  <c r="N143" i="1"/>
  <c r="P143" i="1"/>
  <c r="R143" i="1"/>
  <c r="T143" i="1"/>
  <c r="V143" i="1"/>
  <c r="X143" i="1"/>
  <c r="Z143" i="1"/>
  <c r="AB143" i="1"/>
  <c r="E144" i="1"/>
  <c r="G144" i="1"/>
  <c r="I144" i="1"/>
  <c r="K144" i="1"/>
  <c r="M144" i="1"/>
  <c r="O144" i="1"/>
  <c r="R144" i="1"/>
  <c r="V144" i="1"/>
  <c r="Z144" i="1"/>
  <c r="E145" i="1"/>
  <c r="I145" i="1"/>
  <c r="M145" i="1"/>
  <c r="Q145" i="1"/>
  <c r="U145" i="1"/>
  <c r="Y145" i="1"/>
  <c r="D146" i="1"/>
  <c r="H146" i="1"/>
  <c r="L146" i="1"/>
  <c r="P146" i="1"/>
  <c r="T146" i="1"/>
  <c r="X146" i="1"/>
  <c r="AB146" i="1"/>
  <c r="G147" i="1"/>
  <c r="K147" i="1"/>
  <c r="O147" i="1"/>
  <c r="S147" i="1"/>
  <c r="W147" i="1"/>
  <c r="AA147" i="1"/>
  <c r="F148" i="1"/>
  <c r="J148" i="1"/>
  <c r="N148" i="1"/>
  <c r="R148" i="1"/>
  <c r="V148" i="1"/>
  <c r="Z148" i="1"/>
  <c r="E149" i="1"/>
  <c r="I149" i="1"/>
  <c r="M149" i="1"/>
  <c r="Q149" i="1"/>
  <c r="U149" i="1"/>
  <c r="Y149" i="1"/>
  <c r="D150" i="1"/>
  <c r="H150" i="1"/>
  <c r="L150" i="1"/>
  <c r="P150" i="1"/>
  <c r="T150" i="1"/>
  <c r="X150" i="1"/>
  <c r="AB150" i="1"/>
  <c r="G151" i="1"/>
  <c r="K151" i="1"/>
  <c r="O151" i="1"/>
  <c r="S151" i="1"/>
  <c r="W151" i="1"/>
  <c r="AA151" i="1"/>
  <c r="F152" i="1"/>
  <c r="J152" i="1"/>
  <c r="N152" i="1"/>
  <c r="R152" i="1"/>
  <c r="V152" i="1"/>
  <c r="Z152" i="1"/>
  <c r="E153" i="1"/>
  <c r="I153" i="1"/>
  <c r="M153" i="1"/>
  <c r="Q153" i="1"/>
  <c r="U153" i="1"/>
  <c r="Y153" i="1"/>
  <c r="D154" i="1"/>
  <c r="H154" i="1"/>
  <c r="L154" i="1"/>
  <c r="P154" i="1"/>
  <c r="T154" i="1"/>
  <c r="X154" i="1"/>
  <c r="AB154" i="1"/>
  <c r="G155" i="1"/>
  <c r="K155" i="1"/>
  <c r="O155" i="1"/>
  <c r="S155" i="1"/>
  <c r="W155" i="1"/>
  <c r="AA155" i="1"/>
  <c r="F156" i="1"/>
  <c r="J156" i="1"/>
  <c r="N156" i="1"/>
  <c r="R156" i="1"/>
  <c r="V156" i="1"/>
  <c r="Z156" i="1"/>
  <c r="E157" i="1"/>
  <c r="I157" i="1"/>
  <c r="M157" i="1"/>
  <c r="Q157" i="1"/>
  <c r="U157" i="1"/>
  <c r="Y157" i="1"/>
  <c r="D158" i="1"/>
  <c r="H158" i="1"/>
  <c r="L158" i="1"/>
  <c r="P158" i="1"/>
  <c r="T158" i="1"/>
  <c r="X158" i="1"/>
  <c r="AB158" i="1"/>
  <c r="G159" i="1"/>
  <c r="K159" i="1"/>
  <c r="O159" i="1"/>
  <c r="S159" i="1"/>
  <c r="W159" i="1"/>
  <c r="AA159" i="1"/>
  <c r="F160" i="1"/>
  <c r="J160" i="1"/>
  <c r="N160" i="1"/>
  <c r="R160" i="1"/>
  <c r="V160" i="1"/>
  <c r="Z160" i="1"/>
  <c r="E161" i="1"/>
  <c r="I161" i="1"/>
  <c r="M161" i="1"/>
  <c r="Q161" i="1"/>
  <c r="U161" i="1"/>
  <c r="Y161" i="1"/>
  <c r="D162" i="1"/>
  <c r="H162" i="1"/>
  <c r="L162" i="1"/>
  <c r="P162" i="1"/>
  <c r="T162" i="1"/>
  <c r="X162" i="1"/>
  <c r="AB162" i="1"/>
  <c r="G163" i="1"/>
  <c r="K163" i="1"/>
  <c r="O163" i="1"/>
  <c r="S163" i="1"/>
  <c r="W163" i="1"/>
  <c r="AA163" i="1"/>
  <c r="F164" i="1"/>
  <c r="J164" i="1"/>
  <c r="N164" i="1"/>
  <c r="R164" i="1"/>
  <c r="V164" i="1"/>
  <c r="Z164" i="1"/>
  <c r="G165" i="1"/>
  <c r="O165" i="1"/>
  <c r="W165" i="1"/>
  <c r="F166" i="1"/>
  <c r="N166" i="1"/>
  <c r="V166" i="1"/>
  <c r="E167" i="1"/>
  <c r="M167" i="1"/>
  <c r="U167" i="1"/>
  <c r="D168" i="1"/>
  <c r="L168" i="1"/>
  <c r="T168" i="1"/>
  <c r="AB168" i="1"/>
  <c r="K169" i="1"/>
  <c r="S169" i="1"/>
  <c r="AA169" i="1"/>
  <c r="J170" i="1"/>
  <c r="R170" i="1"/>
  <c r="Z170" i="1"/>
  <c r="I171" i="1"/>
  <c r="Q171" i="1"/>
  <c r="Y171" i="1"/>
  <c r="H172" i="1"/>
  <c r="P172" i="1"/>
  <c r="X172" i="1"/>
  <c r="G173" i="1"/>
  <c r="O173" i="1"/>
  <c r="W173" i="1"/>
  <c r="F174" i="1"/>
  <c r="N174" i="1"/>
  <c r="V174" i="1"/>
  <c r="E175" i="1"/>
  <c r="Q175" i="1"/>
  <c r="H176" i="1"/>
  <c r="X176" i="1"/>
  <c r="O177" i="1"/>
  <c r="F178" i="1"/>
  <c r="V178" i="1"/>
  <c r="M179" i="1"/>
  <c r="D180" i="1"/>
  <c r="T180" i="1"/>
  <c r="K181" i="1"/>
  <c r="D134" i="1"/>
  <c r="F134" i="1"/>
  <c r="H134" i="1"/>
  <c r="J134" i="1"/>
  <c r="L134" i="1"/>
  <c r="N134" i="1"/>
  <c r="P134" i="1"/>
  <c r="R134" i="1"/>
  <c r="T134" i="1"/>
  <c r="V134" i="1"/>
  <c r="X134" i="1"/>
  <c r="Z134" i="1"/>
  <c r="AB134" i="1"/>
  <c r="E135" i="1"/>
  <c r="G135" i="1"/>
  <c r="I135" i="1"/>
  <c r="K135" i="1"/>
  <c r="M135" i="1"/>
  <c r="O135" i="1"/>
  <c r="Q135" i="1"/>
  <c r="S135" i="1"/>
  <c r="U135" i="1"/>
  <c r="W135" i="1"/>
  <c r="Y135" i="1"/>
  <c r="AA135" i="1"/>
  <c r="D136" i="1"/>
  <c r="F136" i="1"/>
  <c r="H136" i="1"/>
  <c r="J136" i="1"/>
  <c r="L136" i="1"/>
  <c r="N136" i="1"/>
  <c r="P136" i="1"/>
  <c r="R136" i="1"/>
  <c r="T136" i="1"/>
  <c r="V136" i="1"/>
  <c r="X136" i="1"/>
  <c r="Z136" i="1"/>
  <c r="AB136" i="1"/>
  <c r="E137" i="1"/>
  <c r="G137" i="1"/>
  <c r="I137" i="1"/>
  <c r="K137" i="1"/>
  <c r="M137" i="1"/>
  <c r="O137" i="1"/>
  <c r="Q137" i="1"/>
  <c r="S137" i="1"/>
  <c r="U137" i="1"/>
  <c r="W137" i="1"/>
  <c r="Y137" i="1"/>
  <c r="AA137" i="1"/>
  <c r="D138" i="1"/>
  <c r="F138" i="1"/>
  <c r="H138" i="1"/>
  <c r="J138" i="1"/>
  <c r="L138" i="1"/>
  <c r="N138" i="1"/>
  <c r="P138" i="1"/>
  <c r="R138" i="1"/>
  <c r="T138" i="1"/>
  <c r="V138" i="1"/>
  <c r="X138" i="1"/>
  <c r="Z138" i="1"/>
  <c r="AB138" i="1"/>
  <c r="E139" i="1"/>
  <c r="G139" i="1"/>
  <c r="I139" i="1"/>
  <c r="K139" i="1"/>
  <c r="M139" i="1"/>
  <c r="O139" i="1"/>
  <c r="Q139" i="1"/>
  <c r="S139" i="1"/>
  <c r="U139" i="1"/>
  <c r="W139" i="1"/>
  <c r="Y139" i="1"/>
  <c r="AA139" i="1"/>
  <c r="D140" i="1"/>
  <c r="F140" i="1"/>
  <c r="H140" i="1"/>
  <c r="J140" i="1"/>
  <c r="L140" i="1"/>
  <c r="N140" i="1"/>
  <c r="P140" i="1"/>
  <c r="R140" i="1"/>
  <c r="T140" i="1"/>
  <c r="V140" i="1"/>
  <c r="X140" i="1"/>
  <c r="Z140" i="1"/>
  <c r="AB140" i="1"/>
  <c r="E141" i="1"/>
  <c r="G141" i="1"/>
  <c r="I141" i="1"/>
  <c r="K141" i="1"/>
  <c r="M141" i="1"/>
  <c r="O141" i="1"/>
  <c r="Q141" i="1"/>
  <c r="S141" i="1"/>
  <c r="U141" i="1"/>
  <c r="W141" i="1"/>
  <c r="Y141" i="1"/>
  <c r="AA141" i="1"/>
  <c r="D142" i="1"/>
  <c r="F142" i="1"/>
  <c r="H142" i="1"/>
  <c r="J142" i="1"/>
  <c r="L142" i="1"/>
  <c r="N142" i="1"/>
  <c r="P142" i="1"/>
  <c r="R142" i="1"/>
  <c r="T142" i="1"/>
  <c r="V142" i="1"/>
  <c r="X142" i="1"/>
  <c r="Z142" i="1"/>
  <c r="AB142" i="1"/>
  <c r="E143" i="1"/>
  <c r="G143" i="1"/>
  <c r="I143" i="1"/>
  <c r="K143" i="1"/>
  <c r="M143" i="1"/>
  <c r="O143" i="1"/>
  <c r="Q143" i="1"/>
  <c r="S143" i="1"/>
  <c r="U143" i="1"/>
  <c r="W143" i="1"/>
  <c r="Y143" i="1"/>
  <c r="AA143" i="1"/>
  <c r="D144" i="1"/>
  <c r="F144" i="1"/>
  <c r="H144" i="1"/>
  <c r="J144" i="1"/>
  <c r="L144" i="1"/>
  <c r="N144" i="1"/>
  <c r="P144" i="1"/>
  <c r="T144" i="1"/>
  <c r="X144" i="1"/>
  <c r="AB144" i="1"/>
  <c r="G145" i="1"/>
  <c r="K145" i="1"/>
  <c r="O145" i="1"/>
  <c r="S145" i="1"/>
  <c r="W145" i="1"/>
  <c r="AA145" i="1"/>
  <c r="F146" i="1"/>
  <c r="J146" i="1"/>
  <c r="N146" i="1"/>
  <c r="R146" i="1"/>
  <c r="V146" i="1"/>
  <c r="Z146" i="1"/>
  <c r="E147" i="1"/>
  <c r="I147" i="1"/>
  <c r="M147" i="1"/>
  <c r="Q147" i="1"/>
  <c r="U147" i="1"/>
  <c r="Y147" i="1"/>
  <c r="D148" i="1"/>
  <c r="H148" i="1"/>
  <c r="L148" i="1"/>
  <c r="P148" i="1"/>
  <c r="T148" i="1"/>
  <c r="X148" i="1"/>
  <c r="AB148" i="1"/>
  <c r="G149" i="1"/>
  <c r="K149" i="1"/>
  <c r="O149" i="1"/>
  <c r="S149" i="1"/>
  <c r="W149" i="1"/>
  <c r="AA149" i="1"/>
  <c r="F150" i="1"/>
  <c r="J150" i="1"/>
  <c r="N150" i="1"/>
  <c r="R150" i="1"/>
  <c r="V150" i="1"/>
  <c r="Z150" i="1"/>
  <c r="E151" i="1"/>
  <c r="I151" i="1"/>
  <c r="M151" i="1"/>
  <c r="Q151" i="1"/>
  <c r="U151" i="1"/>
  <c r="Y151" i="1"/>
  <c r="D152" i="1"/>
  <c r="H152" i="1"/>
  <c r="L152" i="1"/>
  <c r="P152" i="1"/>
  <c r="T152" i="1"/>
  <c r="X152" i="1"/>
  <c r="AB152" i="1"/>
  <c r="G153" i="1"/>
  <c r="K153" i="1"/>
  <c r="O153" i="1"/>
  <c r="S153" i="1"/>
  <c r="W153" i="1"/>
  <c r="AA153" i="1"/>
  <c r="F154" i="1"/>
  <c r="J154" i="1"/>
  <c r="N154" i="1"/>
  <c r="R154" i="1"/>
  <c r="V154" i="1"/>
  <c r="Z154" i="1"/>
  <c r="E155" i="1"/>
  <c r="I155" i="1"/>
  <c r="M155" i="1"/>
  <c r="Q155" i="1"/>
  <c r="U155" i="1"/>
  <c r="Y155" i="1"/>
  <c r="D156" i="1"/>
  <c r="H156" i="1"/>
  <c r="L156" i="1"/>
  <c r="P156" i="1"/>
  <c r="T156" i="1"/>
  <c r="X156" i="1"/>
  <c r="AB156" i="1"/>
  <c r="G157" i="1"/>
  <c r="K157" i="1"/>
  <c r="O157" i="1"/>
  <c r="S157" i="1"/>
  <c r="W157" i="1"/>
  <c r="AA157" i="1"/>
  <c r="F158" i="1"/>
  <c r="J158" i="1"/>
  <c r="N158" i="1"/>
  <c r="R158" i="1"/>
  <c r="V158" i="1"/>
  <c r="Z158" i="1"/>
  <c r="E159" i="1"/>
  <c r="I159" i="1"/>
  <c r="M159" i="1"/>
  <c r="Q159" i="1"/>
  <c r="U159" i="1"/>
  <c r="Y159" i="1"/>
  <c r="D160" i="1"/>
  <c r="H160" i="1"/>
  <c r="L160" i="1"/>
  <c r="P160" i="1"/>
  <c r="T160" i="1"/>
  <c r="X160" i="1"/>
  <c r="AB160" i="1"/>
  <c r="G161" i="1"/>
  <c r="K161" i="1"/>
  <c r="O161" i="1"/>
  <c r="S161" i="1"/>
  <c r="W161" i="1"/>
  <c r="AA161" i="1"/>
  <c r="F162" i="1"/>
  <c r="J162" i="1"/>
  <c r="N162" i="1"/>
  <c r="R162" i="1"/>
  <c r="V162" i="1"/>
  <c r="Z162" i="1"/>
  <c r="E163" i="1"/>
  <c r="I163" i="1"/>
  <c r="M163" i="1"/>
  <c r="Q163" i="1"/>
  <c r="U163" i="1"/>
  <c r="Y163" i="1"/>
  <c r="D164" i="1"/>
  <c r="H164" i="1"/>
  <c r="L164" i="1"/>
  <c r="P164" i="1"/>
  <c r="T164" i="1"/>
  <c r="X164" i="1"/>
  <c r="AB164" i="1"/>
  <c r="K165" i="1"/>
  <c r="S165" i="1"/>
  <c r="AA165" i="1"/>
  <c r="J166" i="1"/>
  <c r="R166" i="1"/>
  <c r="Z166" i="1"/>
  <c r="I167" i="1"/>
  <c r="Q167" i="1"/>
  <c r="Y167" i="1"/>
  <c r="H168" i="1"/>
  <c r="P168" i="1"/>
  <c r="X168" i="1"/>
  <c r="G169" i="1"/>
  <c r="O169" i="1"/>
  <c r="W169" i="1"/>
  <c r="F170" i="1"/>
  <c r="N170" i="1"/>
  <c r="V170" i="1"/>
  <c r="E171" i="1"/>
  <c r="M171" i="1"/>
  <c r="U171" i="1"/>
  <c r="D172" i="1"/>
  <c r="L172" i="1"/>
  <c r="T172" i="1"/>
  <c r="AB172" i="1"/>
  <c r="K173" i="1"/>
  <c r="S173" i="1"/>
  <c r="AA173" i="1"/>
  <c r="J174" i="1"/>
  <c r="R174" i="1"/>
  <c r="Z174" i="1"/>
  <c r="I175" i="1"/>
  <c r="Y175" i="1"/>
  <c r="P176" i="1"/>
  <c r="G177" i="1"/>
  <c r="W177" i="1"/>
  <c r="N178" i="1"/>
  <c r="E179" i="1"/>
  <c r="U179" i="1"/>
  <c r="L180" i="1"/>
  <c r="AB180" i="1"/>
  <c r="S181" i="1"/>
  <c r="K94" i="1" l="1"/>
  <c r="B133" i="1"/>
  <c r="K96" i="1"/>
  <c r="K74" i="1" l="1"/>
  <c r="K75" i="1"/>
  <c r="K76" i="1"/>
  <c r="K77" i="1"/>
  <c r="K78" i="1"/>
  <c r="K79" i="1"/>
  <c r="K80" i="1"/>
  <c r="K81" i="1"/>
  <c r="K73" i="1"/>
  <c r="K83"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<sst xmlns="http://schemas.openxmlformats.org/spreadsheetml/2006/main" count="1371" uniqueCount="403">
  <si>
    <t>事業による導入量</t>
    <rPh sb="0" eb="2">
      <t>ジギョウ</t>
    </rPh>
    <rPh sb="5" eb="7">
      <t>ドウニュウ</t>
    </rPh>
    <rPh sb="7" eb="8">
      <t>リョウ</t>
    </rPh>
    <phoneticPr fontId="2"/>
  </si>
  <si>
    <t>エネルギー
種別</t>
    <rPh sb="6" eb="8">
      <t>シュベツ</t>
    </rPh>
    <phoneticPr fontId="2"/>
  </si>
  <si>
    <t>年間エネルギー消費量</t>
    <rPh sb="0" eb="2">
      <t>ネンカン</t>
    </rPh>
    <rPh sb="7" eb="10">
      <t>ショウヒリョウ</t>
    </rPh>
    <phoneticPr fontId="2"/>
  </si>
  <si>
    <t>排出係数</t>
    <rPh sb="0" eb="2">
      <t>ハイシュツ</t>
    </rPh>
    <rPh sb="2" eb="4">
      <t>ケイスウ</t>
    </rPh>
    <phoneticPr fontId="2"/>
  </si>
  <si>
    <t>導入前</t>
    <rPh sb="0" eb="2">
      <t>ドウニュウ</t>
    </rPh>
    <rPh sb="2" eb="3">
      <t>マエ</t>
    </rPh>
    <phoneticPr fontId="2"/>
  </si>
  <si>
    <t>導入後</t>
    <rPh sb="0" eb="2">
      <t>ドウニュウ</t>
    </rPh>
    <rPh sb="2" eb="3">
      <t>ゴ</t>
    </rPh>
    <phoneticPr fontId="2"/>
  </si>
  <si>
    <t>単　位</t>
    <rPh sb="0" eb="1">
      <t>タン</t>
    </rPh>
    <rPh sb="2" eb="3">
      <t>イ</t>
    </rPh>
    <phoneticPr fontId="2"/>
  </si>
  <si>
    <t>ガソリン</t>
    <phoneticPr fontId="2"/>
  </si>
  <si>
    <t>L/年</t>
  </si>
  <si>
    <t>kgCO2/L</t>
  </si>
  <si>
    <t>軽油</t>
    <rPh sb="0" eb="2">
      <t>ケイユ</t>
    </rPh>
    <phoneticPr fontId="2"/>
  </si>
  <si>
    <t>電力</t>
    <rPh sb="0" eb="2">
      <t>デンリョク</t>
    </rPh>
    <phoneticPr fontId="2"/>
  </si>
  <si>
    <t>kWh/年</t>
    <rPh sb="4" eb="5">
      <t>ネン</t>
    </rPh>
    <phoneticPr fontId="2"/>
  </si>
  <si>
    <t>kgCO2/kWh</t>
  </si>
  <si>
    <t>LPG（重量ベース）</t>
    <rPh sb="4" eb="6">
      <t>ジュウリョウ</t>
    </rPh>
    <phoneticPr fontId="2"/>
  </si>
  <si>
    <t>kg/年</t>
    <phoneticPr fontId="2"/>
  </si>
  <si>
    <t>kgCO2/kg</t>
    <phoneticPr fontId="2"/>
  </si>
  <si>
    <t>LPG（体積ベース）</t>
    <rPh sb="4" eb="6">
      <t>タイセキ</t>
    </rPh>
    <phoneticPr fontId="2"/>
  </si>
  <si>
    <t>L/年</t>
    <phoneticPr fontId="2"/>
  </si>
  <si>
    <t>kgCO2/L</t>
    <phoneticPr fontId="2"/>
  </si>
  <si>
    <t>A重油</t>
    <rPh sb="1" eb="3">
      <t>ジュウユ</t>
    </rPh>
    <phoneticPr fontId="2"/>
  </si>
  <si>
    <t>B・C重油</t>
    <rPh sb="3" eb="5">
      <t>ジュウユ</t>
    </rPh>
    <phoneticPr fontId="2"/>
  </si>
  <si>
    <t>その他</t>
    <rPh sb="2" eb="3">
      <t>タ</t>
    </rPh>
    <phoneticPr fontId="2"/>
  </si>
  <si>
    <t>kgCO2/☆</t>
  </si>
  <si>
    <t>結果（CO2削減効果）</t>
    <rPh sb="0" eb="1">
      <t>ケッ</t>
    </rPh>
    <rPh sb="1" eb="2">
      <t>カ</t>
    </rPh>
    <rPh sb="6" eb="8">
      <t>サクゲン</t>
    </rPh>
    <rPh sb="8" eb="10">
      <t>コウカ</t>
    </rPh>
    <phoneticPr fontId="2"/>
  </si>
  <si>
    <t>L/年</t>
    <phoneticPr fontId="1"/>
  </si>
  <si>
    <t>灯油</t>
    <rPh sb="0" eb="2">
      <t>トウユ</t>
    </rPh>
    <phoneticPr fontId="1"/>
  </si>
  <si>
    <t>都市ガス</t>
    <rPh sb="0" eb="2">
      <t>トシ</t>
    </rPh>
    <phoneticPr fontId="1"/>
  </si>
  <si>
    <t>kgCO2/L</t>
    <phoneticPr fontId="1"/>
  </si>
  <si>
    <t>kgCO2/Nm3</t>
    <phoneticPr fontId="1"/>
  </si>
  <si>
    <t>Nm3/年</t>
    <rPh sb="4" eb="5">
      <t>ネン</t>
    </rPh>
    <phoneticPr fontId="1"/>
  </si>
  <si>
    <t>新規</t>
    <rPh sb="0" eb="2">
      <t>シンキ</t>
    </rPh>
    <phoneticPr fontId="2"/>
  </si>
  <si>
    <t>法定</t>
    <rPh sb="0" eb="2">
      <t>ホウテイ</t>
    </rPh>
    <phoneticPr fontId="2"/>
  </si>
  <si>
    <t>kg</t>
    <phoneticPr fontId="2"/>
  </si>
  <si>
    <t>設備の導入方法</t>
    <rPh sb="0" eb="2">
      <t>セツビ</t>
    </rPh>
    <rPh sb="3" eb="5">
      <t>ドウニュウ</t>
    </rPh>
    <rPh sb="5" eb="7">
      <t>ホウホウ</t>
    </rPh>
    <phoneticPr fontId="2"/>
  </si>
  <si>
    <t>代替</t>
    <rPh sb="0" eb="2">
      <t>ダイタイ</t>
    </rPh>
    <phoneticPr fontId="2"/>
  </si>
  <si>
    <t>基</t>
    <rPh sb="0" eb="1">
      <t>キ</t>
    </rPh>
    <phoneticPr fontId="2"/>
  </si>
  <si>
    <t>想定</t>
    <rPh sb="0" eb="2">
      <t>ソウテイ</t>
    </rPh>
    <phoneticPr fontId="2"/>
  </si>
  <si>
    <t>Nm3</t>
    <phoneticPr fontId="2"/>
  </si>
  <si>
    <t>設備名称・型番</t>
    <rPh sb="0" eb="2">
      <t>セツビ</t>
    </rPh>
    <rPh sb="2" eb="4">
      <t>メイショウ</t>
    </rPh>
    <rPh sb="5" eb="7">
      <t>カタバン</t>
    </rPh>
    <phoneticPr fontId="2"/>
  </si>
  <si>
    <t>燃料種</t>
    <rPh sb="0" eb="2">
      <t>ネンリョウ</t>
    </rPh>
    <rPh sb="2" eb="3">
      <t>シュ</t>
    </rPh>
    <phoneticPr fontId="2"/>
  </si>
  <si>
    <t>換算単位</t>
    <rPh sb="0" eb="2">
      <t>カンサン</t>
    </rPh>
    <rPh sb="2" eb="4">
      <t>タンイ</t>
    </rPh>
    <phoneticPr fontId="2"/>
  </si>
  <si>
    <t>発熱量</t>
    <rPh sb="0" eb="2">
      <t>ハツネツ</t>
    </rPh>
    <rPh sb="2" eb="3">
      <t>リョウ</t>
    </rPh>
    <phoneticPr fontId="2"/>
  </si>
  <si>
    <t>導入設備の種類</t>
    <rPh sb="0" eb="2">
      <t>ドウニュウ</t>
    </rPh>
    <rPh sb="2" eb="4">
      <t>セツビ</t>
    </rPh>
    <rPh sb="5" eb="7">
      <t>シュルイ</t>
    </rPh>
    <phoneticPr fontId="2"/>
  </si>
  <si>
    <t>ガソリン</t>
  </si>
  <si>
    <t>L</t>
    <phoneticPr fontId="2"/>
  </si>
  <si>
    <t>GJ/L</t>
    <phoneticPr fontId="2"/>
  </si>
  <si>
    <t>kWh</t>
    <phoneticPr fontId="2"/>
  </si>
  <si>
    <t>GJ/kWh</t>
    <phoneticPr fontId="2"/>
  </si>
  <si>
    <t>kgCO2/kg</t>
  </si>
  <si>
    <t>GJ/kg</t>
    <phoneticPr fontId="2"/>
  </si>
  <si>
    <t>耐用年数</t>
    <rPh sb="0" eb="2">
      <t>タイヨウ</t>
    </rPh>
    <rPh sb="2" eb="4">
      <t>ネンスウ</t>
    </rPh>
    <phoneticPr fontId="2"/>
  </si>
  <si>
    <t>年</t>
    <rPh sb="0" eb="1">
      <t>ネン</t>
    </rPh>
    <phoneticPr fontId="1"/>
  </si>
  <si>
    <t>kgCO2/Nm3</t>
  </si>
  <si>
    <t>GJ/Nm3</t>
    <phoneticPr fontId="2"/>
  </si>
  <si>
    <t>水素</t>
    <rPh sb="0" eb="2">
      <t>スイソ</t>
    </rPh>
    <phoneticPr fontId="2"/>
  </si>
  <si>
    <t>新規設備の導入の場合</t>
    <rPh sb="0" eb="2">
      <t>シンキ</t>
    </rPh>
    <rPh sb="2" eb="4">
      <t>セツビ</t>
    </rPh>
    <rPh sb="5" eb="7">
      <t>ドウニュウ</t>
    </rPh>
    <rPh sb="8" eb="10">
      <t>バアイ</t>
    </rPh>
    <phoneticPr fontId="2"/>
  </si>
  <si>
    <t>GJ</t>
    <phoneticPr fontId="2"/>
  </si>
  <si>
    <t>既存設備の代替導入の場合</t>
    <rPh sb="0" eb="2">
      <t>キソン</t>
    </rPh>
    <rPh sb="2" eb="4">
      <t>セツビ</t>
    </rPh>
    <rPh sb="5" eb="7">
      <t>ダイタイ</t>
    </rPh>
    <rPh sb="7" eb="9">
      <t>ドウニュウ</t>
    </rPh>
    <rPh sb="10" eb="12">
      <t>バアイ</t>
    </rPh>
    <phoneticPr fontId="2"/>
  </si>
  <si>
    <r>
      <t>導入</t>
    </r>
    <r>
      <rPr>
        <b/>
        <u/>
        <sz val="14"/>
        <color theme="0"/>
        <rFont val="ＭＳ Ｐゴシック"/>
        <family val="3"/>
        <charset val="128"/>
      </rPr>
      <t>前</t>
    </r>
    <r>
      <rPr>
        <sz val="14"/>
        <color theme="0"/>
        <rFont val="ＭＳ Ｐゴシック"/>
        <family val="3"/>
        <charset val="128"/>
      </rPr>
      <t>CO2排出量</t>
    </r>
    <rPh sb="0" eb="2">
      <t>ドウニュウ</t>
    </rPh>
    <rPh sb="2" eb="3">
      <t>マエ</t>
    </rPh>
    <rPh sb="6" eb="8">
      <t>ハイシュツ</t>
    </rPh>
    <rPh sb="8" eb="9">
      <t>リョウ</t>
    </rPh>
    <phoneticPr fontId="2"/>
  </si>
  <si>
    <r>
      <t>[</t>
    </r>
    <r>
      <rPr>
        <b/>
        <u/>
        <sz val="12"/>
        <color theme="1"/>
        <rFont val="ＭＳ Ｐゴシック"/>
        <family val="3"/>
        <charset val="128"/>
      </rPr>
      <t>kg</t>
    </r>
    <r>
      <rPr>
        <sz val="12"/>
        <color theme="1"/>
        <rFont val="ＭＳ Ｐゴシック"/>
        <family val="3"/>
        <charset val="128"/>
      </rPr>
      <t>CO2/年]</t>
    </r>
    <rPh sb="7" eb="8">
      <t>ネン</t>
    </rPh>
    <phoneticPr fontId="2"/>
  </si>
  <si>
    <r>
      <t>導入</t>
    </r>
    <r>
      <rPr>
        <b/>
        <u/>
        <sz val="14"/>
        <color theme="0"/>
        <rFont val="ＭＳ Ｐゴシック"/>
        <family val="3"/>
        <charset val="128"/>
      </rPr>
      <t>後</t>
    </r>
    <r>
      <rPr>
        <sz val="14"/>
        <color theme="0"/>
        <rFont val="ＭＳ Ｐゴシック"/>
        <family val="3"/>
        <charset val="128"/>
      </rPr>
      <t>CO2排出量</t>
    </r>
    <rPh sb="0" eb="2">
      <t>ドウニュウ</t>
    </rPh>
    <rPh sb="2" eb="3">
      <t>ゴ</t>
    </rPh>
    <rPh sb="6" eb="8">
      <t>ハイシュツ</t>
    </rPh>
    <rPh sb="8" eb="9">
      <t>リョウ</t>
    </rPh>
    <phoneticPr fontId="2"/>
  </si>
  <si>
    <r>
      <rPr>
        <b/>
        <u/>
        <sz val="14"/>
        <color theme="0"/>
        <rFont val="ＭＳ Ｐゴシック"/>
        <family val="3"/>
        <charset val="128"/>
      </rPr>
      <t>年間</t>
    </r>
    <r>
      <rPr>
        <sz val="14"/>
        <color theme="0"/>
        <rFont val="ＭＳ Ｐゴシック"/>
        <family val="3"/>
        <charset val="128"/>
      </rPr>
      <t>CO2削減量</t>
    </r>
    <rPh sb="0" eb="2">
      <t>ネンカン</t>
    </rPh>
    <rPh sb="5" eb="7">
      <t>サクゲン</t>
    </rPh>
    <rPh sb="7" eb="8">
      <t>リョウ</t>
    </rPh>
    <phoneticPr fontId="2"/>
  </si>
  <si>
    <r>
      <t>[</t>
    </r>
    <r>
      <rPr>
        <b/>
        <u/>
        <sz val="12"/>
        <color theme="1"/>
        <rFont val="ＭＳ Ｐゴシック"/>
        <family val="3"/>
        <charset val="128"/>
      </rPr>
      <t>t</t>
    </r>
    <r>
      <rPr>
        <sz val="12"/>
        <color theme="1"/>
        <rFont val="ＭＳ Ｐゴシック"/>
        <family val="3"/>
        <charset val="128"/>
      </rPr>
      <t>CO2/年]</t>
    </r>
    <rPh sb="6" eb="7">
      <t>ネン</t>
    </rPh>
    <phoneticPr fontId="2"/>
  </si>
  <si>
    <t>×耐用年数</t>
    <rPh sb="1" eb="3">
      <t>タイヨウ</t>
    </rPh>
    <rPh sb="3" eb="5">
      <t>ネンスウ</t>
    </rPh>
    <phoneticPr fontId="1"/>
  </si>
  <si>
    <r>
      <rPr>
        <b/>
        <u/>
        <sz val="14"/>
        <color theme="0"/>
        <rFont val="ＭＳ Ｐゴシック"/>
        <family val="3"/>
        <charset val="128"/>
      </rPr>
      <t>累計</t>
    </r>
    <r>
      <rPr>
        <sz val="14"/>
        <color theme="0"/>
        <rFont val="ＭＳ Ｐゴシック"/>
        <family val="3"/>
        <charset val="128"/>
      </rPr>
      <t>CO2削減量</t>
    </r>
    <rPh sb="0" eb="2">
      <t>ルイケイ</t>
    </rPh>
    <rPh sb="5" eb="7">
      <t>サクゲン</t>
    </rPh>
    <rPh sb="7" eb="8">
      <t>リョウ</t>
    </rPh>
    <phoneticPr fontId="2"/>
  </si>
  <si>
    <r>
      <t>[</t>
    </r>
    <r>
      <rPr>
        <b/>
        <u/>
        <sz val="12"/>
        <color theme="1"/>
        <rFont val="ＭＳ Ｐゴシック"/>
        <family val="3"/>
        <charset val="128"/>
      </rPr>
      <t>kg</t>
    </r>
    <r>
      <rPr>
        <sz val="12"/>
        <color theme="1"/>
        <rFont val="ＭＳ Ｐゴシック"/>
        <family val="3"/>
        <charset val="128"/>
      </rPr>
      <t>CO2]</t>
    </r>
    <phoneticPr fontId="2"/>
  </si>
  <si>
    <r>
      <t>[</t>
    </r>
    <r>
      <rPr>
        <b/>
        <u/>
        <sz val="12"/>
        <color theme="1"/>
        <rFont val="ＭＳ Ｐゴシック"/>
        <family val="3"/>
        <charset val="128"/>
      </rPr>
      <t>t</t>
    </r>
    <r>
      <rPr>
        <sz val="12"/>
        <color theme="1"/>
        <rFont val="ＭＳ Ｐゴシック"/>
        <family val="3"/>
        <charset val="128"/>
      </rPr>
      <t>CO2]</t>
    </r>
    <phoneticPr fontId="2"/>
  </si>
  <si>
    <t>OK</t>
    <phoneticPr fontId="1"/>
  </si>
  <si>
    <t>-</t>
    <phoneticPr fontId="1"/>
  </si>
  <si>
    <t>kW</t>
    <phoneticPr fontId="1"/>
  </si>
  <si>
    <t>導入設備</t>
    <rPh sb="0" eb="2">
      <t>ドウニュウ</t>
    </rPh>
    <rPh sb="2" eb="4">
      <t>セツビ</t>
    </rPh>
    <phoneticPr fontId="1"/>
  </si>
  <si>
    <t>導入単位</t>
    <rPh sb="0" eb="2">
      <t>ドウニュウ</t>
    </rPh>
    <rPh sb="2" eb="4">
      <t>タンイ</t>
    </rPh>
    <phoneticPr fontId="1"/>
  </si>
  <si>
    <t>法定耐用年数</t>
    <rPh sb="0" eb="2">
      <t>ホウテイ</t>
    </rPh>
    <rPh sb="2" eb="4">
      <t>タイヨウ</t>
    </rPh>
    <rPh sb="4" eb="6">
      <t>ネンスウ</t>
    </rPh>
    <phoneticPr fontId="1"/>
  </si>
  <si>
    <t>耐用年数選択欄</t>
  </si>
  <si>
    <t>熱量導入単位</t>
  </si>
  <si>
    <t>導入方法</t>
    <rPh sb="0" eb="2">
      <t>ドウニュウ</t>
    </rPh>
    <rPh sb="2" eb="4">
      <t>ホウホウ</t>
    </rPh>
    <phoneticPr fontId="1"/>
  </si>
  <si>
    <t>発熱量単位</t>
    <rPh sb="0" eb="2">
      <t>ハツネツ</t>
    </rPh>
    <rPh sb="2" eb="3">
      <t>リョウ</t>
    </rPh>
    <rPh sb="3" eb="5">
      <t>タンイ</t>
    </rPh>
    <phoneticPr fontId="1"/>
  </si>
  <si>
    <t>排出係数単位</t>
    <rPh sb="0" eb="2">
      <t>ハイシュツ</t>
    </rPh>
    <rPh sb="2" eb="4">
      <t>ケイスウ</t>
    </rPh>
    <rPh sb="4" eb="6">
      <t>タンイ</t>
    </rPh>
    <phoneticPr fontId="1"/>
  </si>
  <si>
    <t>選択してください</t>
    <rPh sb="0" eb="2">
      <t>センタク</t>
    </rPh>
    <phoneticPr fontId="1"/>
  </si>
  <si>
    <t>基</t>
    <rPh sb="0" eb="1">
      <t>キ</t>
    </rPh>
    <phoneticPr fontId="1"/>
  </si>
  <si>
    <t>灯油</t>
    <phoneticPr fontId="1"/>
  </si>
  <si>
    <t>A重油</t>
    <phoneticPr fontId="1"/>
  </si>
  <si>
    <t>B・C重油</t>
    <phoneticPr fontId="1"/>
  </si>
  <si>
    <t>L</t>
    <phoneticPr fontId="1"/>
  </si>
  <si>
    <t>エネルギー種の入力方法</t>
    <rPh sb="5" eb="6">
      <t>シュ</t>
    </rPh>
    <rPh sb="7" eb="9">
      <t>ニュウリョク</t>
    </rPh>
    <rPh sb="9" eb="11">
      <t>ホウホウ</t>
    </rPh>
    <phoneticPr fontId="1"/>
  </si>
  <si>
    <t>記入確認欄</t>
    <rPh sb="0" eb="2">
      <t>キニュウ</t>
    </rPh>
    <rPh sb="2" eb="4">
      <t>カクニン</t>
    </rPh>
    <rPh sb="4" eb="5">
      <t>ラン</t>
    </rPh>
    <phoneticPr fontId="1"/>
  </si>
  <si>
    <t>未入力</t>
    <rPh sb="0" eb="3">
      <t>ミニュウリョク</t>
    </rPh>
    <phoneticPr fontId="1"/>
  </si>
  <si>
    <t>年間CO2削減量</t>
    <rPh sb="5" eb="7">
      <t>サクゲン</t>
    </rPh>
    <rPh sb="7" eb="8">
      <t>リョウ</t>
    </rPh>
    <phoneticPr fontId="2"/>
  </si>
  <si>
    <t>年間CO2削減量合計</t>
    <rPh sb="0" eb="2">
      <t>ネンカン</t>
    </rPh>
    <rPh sb="5" eb="7">
      <t>サクゲン</t>
    </rPh>
    <rPh sb="7" eb="8">
      <t>リョウ</t>
    </rPh>
    <rPh sb="8" eb="10">
      <t>ゴウケイ</t>
    </rPh>
    <phoneticPr fontId="1"/>
  </si>
  <si>
    <t>チェック項目</t>
    <rPh sb="4" eb="6">
      <t>コウモク</t>
    </rPh>
    <phoneticPr fontId="1"/>
  </si>
  <si>
    <t>該当セル</t>
    <rPh sb="0" eb="2">
      <t>ガイトウ</t>
    </rPh>
    <phoneticPr fontId="1"/>
  </si>
  <si>
    <t>選択してください</t>
    <rPh sb="0" eb="2">
      <t>センタク</t>
    </rPh>
    <phoneticPr fontId="2"/>
  </si>
  <si>
    <t>その他</t>
    <rPh sb="2" eb="3">
      <t>タ</t>
    </rPh>
    <phoneticPr fontId="1"/>
  </si>
  <si>
    <t>都道府県</t>
    <rPh sb="0" eb="4">
      <t>トドウフケン</t>
    </rPh>
    <phoneticPr fontId="1"/>
  </si>
  <si>
    <t>市町村</t>
    <rPh sb="0" eb="3">
      <t>シチョウソン</t>
    </rPh>
    <phoneticPr fontId="1"/>
  </si>
  <si>
    <t>地点番号</t>
    <rPh sb="0" eb="2">
      <t>チテン</t>
    </rPh>
    <rPh sb="2" eb="4">
      <t>バンゴウ</t>
    </rPh>
    <phoneticPr fontId="1"/>
  </si>
  <si>
    <t>地点名</t>
    <rPh sb="0" eb="2">
      <t>チテン</t>
    </rPh>
    <rPh sb="2" eb="3">
      <t>メイ</t>
    </rPh>
    <phoneticPr fontId="1"/>
  </si>
  <si>
    <t>1月値</t>
  </si>
  <si>
    <t>2月値</t>
  </si>
  <si>
    <t>3月値</t>
  </si>
  <si>
    <t>4月値</t>
  </si>
  <si>
    <t>5月値</t>
  </si>
  <si>
    <t>6月値</t>
  </si>
  <si>
    <t>7月値</t>
  </si>
  <si>
    <t>8月値</t>
  </si>
  <si>
    <t>9月値</t>
  </si>
  <si>
    <t>10月値</t>
  </si>
  <si>
    <t>11月値</t>
  </si>
  <si>
    <t>12月値</t>
  </si>
  <si>
    <t>年値</t>
  </si>
  <si>
    <t>北海道</t>
  </si>
  <si>
    <t>稚内</t>
  </si>
  <si>
    <t>北見枝幸</t>
  </si>
  <si>
    <t>羽幌</t>
  </si>
  <si>
    <t>雄武</t>
  </si>
  <si>
    <t>留萌</t>
  </si>
  <si>
    <t>旭川</t>
  </si>
  <si>
    <t>網走</t>
  </si>
  <si>
    <t>小樽</t>
  </si>
  <si>
    <t>札幌</t>
  </si>
  <si>
    <t>岩見沢</t>
  </si>
  <si>
    <t>帯広</t>
  </si>
  <si>
    <t>釧路</t>
  </si>
  <si>
    <t>根室</t>
  </si>
  <si>
    <t>寿都</t>
  </si>
  <si>
    <t>室蘭</t>
  </si>
  <si>
    <t>苫小牧</t>
  </si>
  <si>
    <t>浦河</t>
  </si>
  <si>
    <t>江差</t>
  </si>
  <si>
    <t>函館</t>
  </si>
  <si>
    <t>倶知安</t>
  </si>
  <si>
    <t>紋別</t>
  </si>
  <si>
    <t>広尾</t>
  </si>
  <si>
    <t>岩手県</t>
  </si>
  <si>
    <t>大船渡</t>
  </si>
  <si>
    <t>山形県</t>
  </si>
  <si>
    <t>新庄</t>
  </si>
  <si>
    <t>福島県</t>
  </si>
  <si>
    <t>若松</t>
  </si>
  <si>
    <t>青森県</t>
  </si>
  <si>
    <t>深浦</t>
  </si>
  <si>
    <t>青森</t>
  </si>
  <si>
    <t>むつ</t>
  </si>
  <si>
    <t>八戸</t>
  </si>
  <si>
    <t>秋田県</t>
  </si>
  <si>
    <t>秋田</t>
  </si>
  <si>
    <t>盛岡</t>
  </si>
  <si>
    <t>宮古</t>
  </si>
  <si>
    <t>酒田</t>
  </si>
  <si>
    <t>山形</t>
  </si>
  <si>
    <t>宮城県</t>
  </si>
  <si>
    <t>仙台</t>
  </si>
  <si>
    <t>石巻</t>
  </si>
  <si>
    <t>福島</t>
  </si>
  <si>
    <t>白河</t>
  </si>
  <si>
    <t>小名浜</t>
  </si>
  <si>
    <t>石川県</t>
  </si>
  <si>
    <t>輪島</t>
  </si>
  <si>
    <t>新潟県</t>
  </si>
  <si>
    <t>相川</t>
  </si>
  <si>
    <t>新潟</t>
  </si>
  <si>
    <t>金沢</t>
  </si>
  <si>
    <t>富山県</t>
  </si>
  <si>
    <t>伏木</t>
  </si>
  <si>
    <t>富山</t>
  </si>
  <si>
    <t>長野県</t>
  </si>
  <si>
    <t>長野</t>
  </si>
  <si>
    <t>高田</t>
  </si>
  <si>
    <t>栃木県</t>
  </si>
  <si>
    <t>宇都宮</t>
  </si>
  <si>
    <t>福井県</t>
  </si>
  <si>
    <t>福井</t>
  </si>
  <si>
    <t>岐阜県</t>
  </si>
  <si>
    <t>高山</t>
  </si>
  <si>
    <t>松本</t>
  </si>
  <si>
    <t>諏訪</t>
  </si>
  <si>
    <t>軽井沢</t>
  </si>
  <si>
    <t>群馬県</t>
  </si>
  <si>
    <t>前橋</t>
  </si>
  <si>
    <t>埼玉県</t>
  </si>
  <si>
    <t>熊谷</t>
  </si>
  <si>
    <t>茨城県</t>
  </si>
  <si>
    <t>水戸</t>
  </si>
  <si>
    <t>敦賀</t>
  </si>
  <si>
    <t>岐阜</t>
  </si>
  <si>
    <t>愛知県</t>
  </si>
  <si>
    <t>名古屋</t>
  </si>
  <si>
    <t>飯田</t>
  </si>
  <si>
    <t>山梨県</t>
  </si>
  <si>
    <t>甲府</t>
  </si>
  <si>
    <t>静岡県</t>
  </si>
  <si>
    <t>富士山</t>
  </si>
  <si>
    <t>河口湖</t>
  </si>
  <si>
    <t>秩父</t>
  </si>
  <si>
    <t>館野</t>
  </si>
  <si>
    <t>千葉県</t>
  </si>
  <si>
    <t>銚子</t>
  </si>
  <si>
    <t>三重県</t>
  </si>
  <si>
    <t>上野</t>
  </si>
  <si>
    <t>津</t>
  </si>
  <si>
    <t>伊良湖</t>
  </si>
  <si>
    <t>浜松</t>
  </si>
  <si>
    <t>御前崎</t>
  </si>
  <si>
    <t>静岡</t>
  </si>
  <si>
    <t>三島</t>
  </si>
  <si>
    <t>東京都</t>
  </si>
  <si>
    <t>東京</t>
  </si>
  <si>
    <t>尾鷲</t>
  </si>
  <si>
    <t>石廊崎</t>
  </si>
  <si>
    <t>網代</t>
  </si>
  <si>
    <t>神奈川県</t>
  </si>
  <si>
    <t>横浜</t>
  </si>
  <si>
    <t>館山</t>
  </si>
  <si>
    <t>勝浦</t>
  </si>
  <si>
    <t>大島</t>
  </si>
  <si>
    <t>三宅島</t>
  </si>
  <si>
    <t>八丈島</t>
  </si>
  <si>
    <t>千葉</t>
  </si>
  <si>
    <t>四日市</t>
  </si>
  <si>
    <t>日光</t>
  </si>
  <si>
    <t>島根県</t>
  </si>
  <si>
    <t>西郷</t>
  </si>
  <si>
    <t>松江</t>
  </si>
  <si>
    <t>鳥取県</t>
  </si>
  <si>
    <t>境</t>
  </si>
  <si>
    <t>米子</t>
  </si>
  <si>
    <t>鳥取</t>
  </si>
  <si>
    <t>兵庫県</t>
  </si>
  <si>
    <t>豊岡</t>
  </si>
  <si>
    <t>京都府</t>
  </si>
  <si>
    <t>舞鶴</t>
  </si>
  <si>
    <t>山口県</t>
  </si>
  <si>
    <t>萩</t>
  </si>
  <si>
    <t>浜田</t>
  </si>
  <si>
    <t>岡山県</t>
  </si>
  <si>
    <t>津山</t>
  </si>
  <si>
    <t>京都</t>
  </si>
  <si>
    <t>滋賀県</t>
  </si>
  <si>
    <t>彦根</t>
  </si>
  <si>
    <t>下関</t>
  </si>
  <si>
    <t>広島県</t>
  </si>
  <si>
    <t>広島</t>
  </si>
  <si>
    <t>呉</t>
  </si>
  <si>
    <t>福山</t>
  </si>
  <si>
    <t>岡山</t>
  </si>
  <si>
    <t>姫路</t>
  </si>
  <si>
    <t>神戸</t>
  </si>
  <si>
    <t>大阪府</t>
  </si>
  <si>
    <t>大阪</t>
  </si>
  <si>
    <t>洲本</t>
  </si>
  <si>
    <t>和歌山県</t>
  </si>
  <si>
    <t>和歌山</t>
  </si>
  <si>
    <t>潮岬</t>
  </si>
  <si>
    <t>奈良県</t>
  </si>
  <si>
    <t>奈良</t>
  </si>
  <si>
    <t>山口</t>
  </si>
  <si>
    <t>長崎県</t>
  </si>
  <si>
    <t>厳原</t>
  </si>
  <si>
    <t>平戸</t>
  </si>
  <si>
    <t>福岡県</t>
  </si>
  <si>
    <t>福岡</t>
  </si>
  <si>
    <t>飯塚</t>
  </si>
  <si>
    <t>佐世保</t>
  </si>
  <si>
    <t>佐賀県</t>
  </si>
  <si>
    <t>佐賀</t>
  </si>
  <si>
    <t>大分県</t>
  </si>
  <si>
    <t>日田</t>
  </si>
  <si>
    <t>大分</t>
  </si>
  <si>
    <t>長崎</t>
  </si>
  <si>
    <t>雲仙岳</t>
  </si>
  <si>
    <t>熊本県</t>
  </si>
  <si>
    <t>熊本</t>
  </si>
  <si>
    <t>その他</t>
  </si>
  <si>
    <t>阿蘇山</t>
  </si>
  <si>
    <t>宮崎県</t>
  </si>
  <si>
    <t>延岡</t>
  </si>
  <si>
    <t>鹿児島県</t>
  </si>
  <si>
    <t>阿久根</t>
  </si>
  <si>
    <t>人吉</t>
  </si>
  <si>
    <t>鹿児島</t>
  </si>
  <si>
    <t>都城</t>
  </si>
  <si>
    <t>宮崎</t>
  </si>
  <si>
    <t>枕崎</t>
  </si>
  <si>
    <t>油津</t>
  </si>
  <si>
    <t>屋久島</t>
  </si>
  <si>
    <t>種子島</t>
  </si>
  <si>
    <t>牛深</t>
  </si>
  <si>
    <t>福江</t>
  </si>
  <si>
    <t>愛媛県</t>
  </si>
  <si>
    <t>松山</t>
  </si>
  <si>
    <t>香川県</t>
  </si>
  <si>
    <t>多度津</t>
  </si>
  <si>
    <t>高松</t>
  </si>
  <si>
    <t>宇和島</t>
  </si>
  <si>
    <t>高知県</t>
  </si>
  <si>
    <t>高知</t>
  </si>
  <si>
    <t>徳島県</t>
  </si>
  <si>
    <t>徳島</t>
  </si>
  <si>
    <t>宿毛</t>
  </si>
  <si>
    <t>清水</t>
  </si>
  <si>
    <t>室戸岬</t>
  </si>
  <si>
    <t>名瀬</t>
  </si>
  <si>
    <t>沖縄県</t>
  </si>
  <si>
    <t>与那国島</t>
  </si>
  <si>
    <t>西表島</t>
  </si>
  <si>
    <t>石垣島</t>
  </si>
  <si>
    <t>宮古島</t>
  </si>
  <si>
    <t>久米島</t>
  </si>
  <si>
    <t>那覇</t>
  </si>
  <si>
    <t>名護</t>
  </si>
  <si>
    <t>沖永良部</t>
  </si>
  <si>
    <t>南大東島</t>
  </si>
  <si>
    <t>父島</t>
  </si>
  <si>
    <t>南鳥島</t>
  </si>
  <si>
    <t>昭和</t>
  </si>
  <si>
    <t>e</t>
  </si>
  <si>
    <t>2月</t>
    <rPh sb="1" eb="2">
      <t>ガツ</t>
    </rPh>
    <phoneticPr fontId="1"/>
  </si>
  <si>
    <t>3月</t>
  </si>
  <si>
    <t>4月</t>
  </si>
  <si>
    <t>5月</t>
  </si>
  <si>
    <t>6月</t>
  </si>
  <si>
    <t>7月</t>
  </si>
  <si>
    <t>8月</t>
  </si>
  <si>
    <t>9月</t>
  </si>
  <si>
    <t>10月</t>
  </si>
  <si>
    <t>11月</t>
  </si>
  <si>
    <t>12月</t>
  </si>
  <si>
    <t>-</t>
  </si>
  <si>
    <t>冷房</t>
    <rPh sb="0" eb="2">
      <t>レイボウ</t>
    </rPh>
    <phoneticPr fontId="1"/>
  </si>
  <si>
    <t>暖房</t>
    <rPh sb="0" eb="2">
      <t>ダンボウ</t>
    </rPh>
    <phoneticPr fontId="1"/>
  </si>
  <si>
    <t>1月</t>
    <phoneticPr fontId="1"/>
  </si>
  <si>
    <t>冷暖房の使用期間</t>
    <rPh sb="0" eb="3">
      <t>レイダンボウ</t>
    </rPh>
    <rPh sb="4" eb="6">
      <t>シヨウ</t>
    </rPh>
    <rPh sb="6" eb="8">
      <t>キカン</t>
    </rPh>
    <phoneticPr fontId="1"/>
  </si>
  <si>
    <t>導入機器の冷房COP</t>
    <rPh sb="0" eb="2">
      <t>ドウニュウ</t>
    </rPh>
    <rPh sb="2" eb="4">
      <t>キキ</t>
    </rPh>
    <rPh sb="5" eb="7">
      <t>レイボウ</t>
    </rPh>
    <phoneticPr fontId="2"/>
  </si>
  <si>
    <t>導入機器の暖房COP</t>
    <rPh sb="0" eb="2">
      <t>ドウニュウ</t>
    </rPh>
    <rPh sb="2" eb="4">
      <t>キキ</t>
    </rPh>
    <rPh sb="5" eb="7">
      <t>ダンボウ</t>
    </rPh>
    <phoneticPr fontId="2"/>
  </si>
  <si>
    <t>kWh</t>
    <phoneticPr fontId="1"/>
  </si>
  <si>
    <t>機器導入後の消費エネルギー量</t>
    <rPh sb="0" eb="2">
      <t>キキ</t>
    </rPh>
    <rPh sb="2" eb="4">
      <t>ドウニュウ</t>
    </rPh>
    <rPh sb="4" eb="5">
      <t>ゴ</t>
    </rPh>
    <rPh sb="6" eb="8">
      <t>ショウヒ</t>
    </rPh>
    <rPh sb="13" eb="14">
      <t>リョウ</t>
    </rPh>
    <phoneticPr fontId="2"/>
  </si>
  <si>
    <t>冷房使用
月数</t>
    <rPh sb="0" eb="2">
      <t>レイボウ</t>
    </rPh>
    <rPh sb="2" eb="4">
      <t>シヨウ</t>
    </rPh>
    <rPh sb="5" eb="7">
      <t>ツキスウ</t>
    </rPh>
    <phoneticPr fontId="1"/>
  </si>
  <si>
    <t>暖房使用
月数</t>
    <rPh sb="2" eb="4">
      <t>シヨウ</t>
    </rPh>
    <rPh sb="5" eb="7">
      <t>ツキスウ</t>
    </rPh>
    <phoneticPr fontId="1"/>
  </si>
  <si>
    <t>導入前
想定COP</t>
    <rPh sb="0" eb="2">
      <t>ドウニュウ</t>
    </rPh>
    <rPh sb="2" eb="3">
      <t>マエ</t>
    </rPh>
    <rPh sb="4" eb="6">
      <t>ソウテイ</t>
    </rPh>
    <phoneticPr fontId="1"/>
  </si>
  <si>
    <t>必要暖房
熱量</t>
    <rPh sb="0" eb="2">
      <t>ヒツヨウ</t>
    </rPh>
    <rPh sb="2" eb="4">
      <t>ダンボウ</t>
    </rPh>
    <rPh sb="5" eb="7">
      <t>ネツリョウ</t>
    </rPh>
    <phoneticPr fontId="1"/>
  </si>
  <si>
    <t>必要冷房
熱量</t>
    <rPh sb="0" eb="2">
      <t>ヒツヨウ</t>
    </rPh>
    <rPh sb="2" eb="4">
      <t>レイボウ</t>
    </rPh>
    <rPh sb="5" eb="7">
      <t>ネツリョウ</t>
    </rPh>
    <phoneticPr fontId="1"/>
  </si>
  <si>
    <t>単位</t>
    <rPh sb="0" eb="2">
      <t>タンイ</t>
    </rPh>
    <phoneticPr fontId="2"/>
  </si>
  <si>
    <t>☆/年</t>
    <phoneticPr fontId="1"/>
  </si>
  <si>
    <t>ビル用マルチ</t>
    <rPh sb="2" eb="3">
      <t>ヨウ</t>
    </rPh>
    <phoneticPr fontId="2"/>
  </si>
  <si>
    <t>店舗用</t>
    <rPh sb="0" eb="3">
      <t>テンポヨウ</t>
    </rPh>
    <phoneticPr fontId="2"/>
  </si>
  <si>
    <t>設備用</t>
    <rPh sb="0" eb="2">
      <t>セツビ</t>
    </rPh>
    <rPh sb="2" eb="3">
      <t>ヨウ</t>
    </rPh>
    <phoneticPr fontId="2"/>
  </si>
  <si>
    <t>その他業務用</t>
    <rPh sb="2" eb="3">
      <t>タ</t>
    </rPh>
    <rPh sb="3" eb="6">
      <t>ギョウムヨウ</t>
    </rPh>
    <phoneticPr fontId="1"/>
  </si>
  <si>
    <t>COP</t>
    <phoneticPr fontId="1"/>
  </si>
  <si>
    <t>D22</t>
  </si>
  <si>
    <t>E12</t>
  </si>
  <si>
    <t>冷房補正
係数</t>
    <rPh sb="0" eb="2">
      <t>レイボウ</t>
    </rPh>
    <rPh sb="2" eb="4">
      <t>ホセイ</t>
    </rPh>
    <rPh sb="5" eb="7">
      <t>ケイスウ</t>
    </rPh>
    <phoneticPr fontId="1"/>
  </si>
  <si>
    <t>暖房補正
係数</t>
    <rPh sb="0" eb="2">
      <t>ダンボウ</t>
    </rPh>
    <rPh sb="2" eb="4">
      <t>ホセイ</t>
    </rPh>
    <rPh sb="5" eb="7">
      <t>ケイスウ</t>
    </rPh>
    <phoneticPr fontId="1"/>
  </si>
  <si>
    <t>自治体名</t>
    <rPh sb="0" eb="3">
      <t>ジチタイ</t>
    </rPh>
    <rPh sb="3" eb="4">
      <t>メイ</t>
    </rPh>
    <phoneticPr fontId="2"/>
  </si>
  <si>
    <t>都道府県を
選択してください</t>
    <rPh sb="0" eb="4">
      <t>トドウフケン</t>
    </rPh>
    <rPh sb="6" eb="8">
      <t>センタク</t>
    </rPh>
    <phoneticPr fontId="1"/>
  </si>
  <si>
    <t>導入地域</t>
    <rPh sb="0" eb="2">
      <t>ドウニュウ</t>
    </rPh>
    <rPh sb="2" eb="4">
      <t>チイキ</t>
    </rPh>
    <phoneticPr fontId="2"/>
  </si>
  <si>
    <t>h/月</t>
    <rPh sb="2" eb="3">
      <t>ツキ</t>
    </rPh>
    <phoneticPr fontId="1"/>
  </si>
  <si>
    <t>冷房の稼働時間（月間）</t>
    <rPh sb="0" eb="2">
      <t>レイボウ</t>
    </rPh>
    <rPh sb="3" eb="5">
      <t>カドウ</t>
    </rPh>
    <rPh sb="5" eb="7">
      <t>ジカン</t>
    </rPh>
    <rPh sb="8" eb="10">
      <t>ゲッカン</t>
    </rPh>
    <phoneticPr fontId="2"/>
  </si>
  <si>
    <t>暖房の稼働時間（月間）</t>
    <rPh sb="0" eb="2">
      <t>ダンボウ</t>
    </rPh>
    <rPh sb="3" eb="5">
      <t>カドウ</t>
    </rPh>
    <rPh sb="5" eb="7">
      <t>ジカン</t>
    </rPh>
    <rPh sb="8" eb="10">
      <t>ゲッカン</t>
    </rPh>
    <phoneticPr fontId="2"/>
  </si>
  <si>
    <t>導入機器の
消費電力（冷房）</t>
    <rPh sb="0" eb="2">
      <t>ドウニュウ</t>
    </rPh>
    <rPh sb="2" eb="4">
      <t>キキ</t>
    </rPh>
    <rPh sb="6" eb="8">
      <t>ショウヒ</t>
    </rPh>
    <rPh sb="8" eb="10">
      <t>デンリョク</t>
    </rPh>
    <rPh sb="11" eb="13">
      <t>レイボウ</t>
    </rPh>
    <phoneticPr fontId="2"/>
  </si>
  <si>
    <t>導入機器の
消費電力（暖房）</t>
    <rPh sb="0" eb="2">
      <t>ドウニュウ</t>
    </rPh>
    <rPh sb="2" eb="4">
      <t>キキ</t>
    </rPh>
    <rPh sb="6" eb="8">
      <t>ショウヒ</t>
    </rPh>
    <rPh sb="8" eb="10">
      <t>デンリョク</t>
    </rPh>
    <rPh sb="11" eb="13">
      <t>ダンボウ</t>
    </rPh>
    <phoneticPr fontId="2"/>
  </si>
  <si>
    <t>根拠となる文献やカタログ等がある場合は、資料名、発行年、発行者、URL等を記載してください。添付ファイルの場合はそのファイル名を記載してください。</t>
    <rPh sb="0" eb="2">
      <t>コンキョ</t>
    </rPh>
    <rPh sb="5" eb="7">
      <t>ブンケン</t>
    </rPh>
    <rPh sb="12" eb="13">
      <t>ナド</t>
    </rPh>
    <rPh sb="46" eb="48">
      <t>テンプ</t>
    </rPh>
    <rPh sb="53" eb="55">
      <t>バアイ</t>
    </rPh>
    <rPh sb="62" eb="63">
      <t>メイ</t>
    </rPh>
    <rPh sb="64" eb="66">
      <t>キサイ</t>
    </rPh>
    <phoneticPr fontId="2"/>
  </si>
  <si>
    <t>冷房及び暖房の稼働時間に係る設定根拠</t>
    <rPh sb="0" eb="2">
      <t>レイボウ</t>
    </rPh>
    <rPh sb="2" eb="3">
      <t>オヨ</t>
    </rPh>
    <rPh sb="4" eb="6">
      <t>ダンボウ</t>
    </rPh>
    <rPh sb="7" eb="9">
      <t>カドウ</t>
    </rPh>
    <rPh sb="9" eb="11">
      <t>ジカン</t>
    </rPh>
    <rPh sb="12" eb="13">
      <t>カカ</t>
    </rPh>
    <rPh sb="14" eb="16">
      <t>セッテイ</t>
    </rPh>
    <rPh sb="16" eb="18">
      <t>コンキョ</t>
    </rPh>
    <phoneticPr fontId="2"/>
  </si>
  <si>
    <t>設備の導入場所に最も気象条件が類似した地域を選択してください。なお、「都道府県」を選択すると、候補となる市町村がリスト（セルE12）に表示されます。</t>
    <rPh sb="0" eb="2">
      <t>セツビ</t>
    </rPh>
    <rPh sb="3" eb="5">
      <t>ドウニュウ</t>
    </rPh>
    <rPh sb="5" eb="7">
      <t>バショ</t>
    </rPh>
    <rPh sb="8" eb="9">
      <t>モット</t>
    </rPh>
    <rPh sb="10" eb="12">
      <t>キショウ</t>
    </rPh>
    <rPh sb="12" eb="14">
      <t>ジョウケン</t>
    </rPh>
    <rPh sb="15" eb="17">
      <t>ルイジ</t>
    </rPh>
    <rPh sb="19" eb="21">
      <t>チイキ</t>
    </rPh>
    <rPh sb="22" eb="24">
      <t>センタク</t>
    </rPh>
    <rPh sb="35" eb="39">
      <t>トドウフケン</t>
    </rPh>
    <rPh sb="41" eb="43">
      <t>センタク</t>
    </rPh>
    <rPh sb="47" eb="49">
      <t>コウホ</t>
    </rPh>
    <rPh sb="52" eb="55">
      <t>シチョウソン</t>
    </rPh>
    <rPh sb="67" eb="69">
      <t>ヒョウジ</t>
    </rPh>
    <phoneticPr fontId="1"/>
  </si>
  <si>
    <t>導入機器の
消費電力（暖房）</t>
    <rPh sb="11" eb="13">
      <t>ダンボウ</t>
    </rPh>
    <phoneticPr fontId="2"/>
  </si>
  <si>
    <t>既存設備のエネルギー消費量の設定根拠</t>
    <rPh sb="0" eb="2">
      <t>キソン</t>
    </rPh>
    <rPh sb="2" eb="4">
      <t>セツビ</t>
    </rPh>
    <rPh sb="10" eb="13">
      <t>ショウヒリョウ</t>
    </rPh>
    <rPh sb="14" eb="16">
      <t>セッテイ</t>
    </rPh>
    <rPh sb="16" eb="18">
      <t>コンキョ</t>
    </rPh>
    <phoneticPr fontId="2"/>
  </si>
  <si>
    <t>導入機器の消費電力や稼働時間の設定根拠</t>
    <rPh sb="0" eb="2">
      <t>ドウニュウ</t>
    </rPh>
    <rPh sb="2" eb="4">
      <t>キキ</t>
    </rPh>
    <rPh sb="5" eb="7">
      <t>ショウヒ</t>
    </rPh>
    <rPh sb="7" eb="9">
      <t>デンリョク</t>
    </rPh>
    <rPh sb="10" eb="12">
      <t>カドウ</t>
    </rPh>
    <rPh sb="12" eb="14">
      <t>ジカン</t>
    </rPh>
    <rPh sb="15" eb="17">
      <t>セッテイ</t>
    </rPh>
    <rPh sb="17" eb="19">
      <t>コンキョ</t>
    </rPh>
    <phoneticPr fontId="2"/>
  </si>
  <si>
    <t>入力の有無</t>
    <rPh sb="0" eb="2">
      <t>ニュウリョク</t>
    </rPh>
    <rPh sb="3" eb="5">
      <t>ウム</t>
    </rPh>
    <phoneticPr fontId="1"/>
  </si>
  <si>
    <t>入力漏れ確認用</t>
    <rPh sb="0" eb="2">
      <t>ニュウリョク</t>
    </rPh>
    <rPh sb="2" eb="3">
      <t>モ</t>
    </rPh>
    <rPh sb="4" eb="7">
      <t>カクニンヨウ</t>
    </rPh>
    <phoneticPr fontId="2"/>
  </si>
  <si>
    <t>排出係数に係る
設定根拠</t>
    <rPh sb="0" eb="2">
      <t>ハイシュツ</t>
    </rPh>
    <rPh sb="2" eb="4">
      <t>ケイスウ</t>
    </rPh>
    <rPh sb="5" eb="6">
      <t>カカ</t>
    </rPh>
    <rPh sb="8" eb="10">
      <t>セッテイ</t>
    </rPh>
    <rPh sb="10" eb="12">
      <t>コンキョ</t>
    </rPh>
    <phoneticPr fontId="2"/>
  </si>
  <si>
    <t>導入設備数</t>
    <rPh sb="0" eb="2">
      <t>ドウニュウ</t>
    </rPh>
    <rPh sb="2" eb="4">
      <t>セツビ</t>
    </rPh>
    <rPh sb="4" eb="5">
      <t>スウ</t>
    </rPh>
    <phoneticPr fontId="2"/>
  </si>
  <si>
    <t>導入地域を踏まえて、冷房または暖房の使用期間を選択してください。なお、冷房及び暖房を使用しない期間は「-」を選択してください。
ただし、デフォルトでは、暖房期間：11～3月、冷房期間：6～9月となっています。</t>
    <rPh sb="0" eb="2">
      <t>ドウニュウ</t>
    </rPh>
    <rPh sb="2" eb="4">
      <t>チイキ</t>
    </rPh>
    <rPh sb="5" eb="6">
      <t>フ</t>
    </rPh>
    <rPh sb="10" eb="12">
      <t>レイボウ</t>
    </rPh>
    <rPh sb="15" eb="17">
      <t>ダンボウ</t>
    </rPh>
    <rPh sb="18" eb="20">
      <t>シヨウ</t>
    </rPh>
    <rPh sb="20" eb="22">
      <t>キカン</t>
    </rPh>
    <rPh sb="23" eb="25">
      <t>センタク</t>
    </rPh>
    <rPh sb="35" eb="37">
      <t>レイボウ</t>
    </rPh>
    <rPh sb="37" eb="38">
      <t>オヨ</t>
    </rPh>
    <rPh sb="39" eb="41">
      <t>ダンボウ</t>
    </rPh>
    <rPh sb="42" eb="44">
      <t>シヨウ</t>
    </rPh>
    <rPh sb="47" eb="49">
      <t>キカン</t>
    </rPh>
    <rPh sb="54" eb="56">
      <t>センタク</t>
    </rPh>
    <rPh sb="76" eb="78">
      <t>ダンボウ</t>
    </rPh>
    <rPh sb="78" eb="80">
      <t>キカン</t>
    </rPh>
    <rPh sb="85" eb="86">
      <t>ガツ</t>
    </rPh>
    <rPh sb="87" eb="89">
      <t>レイボウ</t>
    </rPh>
    <rPh sb="89" eb="91">
      <t>キカン</t>
    </rPh>
    <rPh sb="95" eb="96">
      <t>ガツ</t>
    </rPh>
    <phoneticPr fontId="2"/>
  </si>
  <si>
    <t>所定のエネルギー種別以外のエネルギー（「その他」）を使用する場合は、所定の項目に排出係数及び設定根拠を記入してください。その根拠となる資料がある場合は、資料名、発行年、発行者、URL等を記載してください。添付ファイルの場合はそのファイル名を記載してください。</t>
    <rPh sb="22" eb="23">
      <t>ホカ</t>
    </rPh>
    <rPh sb="44" eb="45">
      <t>オヨ</t>
    </rPh>
    <rPh sb="46" eb="48">
      <t>セッテイ</t>
    </rPh>
    <rPh sb="48" eb="50">
      <t>コンキョ</t>
    </rPh>
    <rPh sb="51" eb="53">
      <t>キニュウ</t>
    </rPh>
    <phoneticPr fontId="2"/>
  </si>
  <si>
    <t>想定耐用年数を入力する場合には、左欄（セルB30）で「想定」を選択して、以下に設定根拠を記載してください。</t>
    <rPh sb="0" eb="2">
      <t>ソウテイ</t>
    </rPh>
    <rPh sb="2" eb="4">
      <t>タイヨウ</t>
    </rPh>
    <rPh sb="4" eb="6">
      <t>ネンスウ</t>
    </rPh>
    <rPh sb="7" eb="9">
      <t>ニュウリョク</t>
    </rPh>
    <rPh sb="11" eb="13">
      <t>バアイ</t>
    </rPh>
    <rPh sb="16" eb="17">
      <t>ヒダリ</t>
    </rPh>
    <rPh sb="17" eb="18">
      <t>ラン</t>
    </rPh>
    <rPh sb="27" eb="29">
      <t>ソウテイ</t>
    </rPh>
    <rPh sb="31" eb="33">
      <t>センタク</t>
    </rPh>
    <rPh sb="36" eb="38">
      <t>イカ</t>
    </rPh>
    <rPh sb="39" eb="41">
      <t>セッテイ</t>
    </rPh>
    <rPh sb="41" eb="43">
      <t>コンキョ</t>
    </rPh>
    <rPh sb="44" eb="46">
      <t>キサイ</t>
    </rPh>
    <phoneticPr fontId="2"/>
  </si>
  <si>
    <t>根拠となる資料がある場合は、資料名、発行年、発行者、URL等を記載してください。添付ファイルの場合はそのファイル名を記載してください。</t>
    <rPh sb="0" eb="2">
      <t>コンキョ</t>
    </rPh>
    <phoneticPr fontId="2"/>
  </si>
  <si>
    <t>シート種類</t>
    <rPh sb="3" eb="5">
      <t>シュルイ</t>
    </rPh>
    <phoneticPr fontId="1"/>
  </si>
  <si>
    <t>導入前消費電力量</t>
    <rPh sb="0" eb="2">
      <t>ドウニュウ</t>
    </rPh>
    <rPh sb="2" eb="3">
      <t>マエ</t>
    </rPh>
    <rPh sb="3" eb="5">
      <t>ショウヒ</t>
    </rPh>
    <rPh sb="5" eb="7">
      <t>デンリョク</t>
    </rPh>
    <rPh sb="7" eb="8">
      <t>リョウ</t>
    </rPh>
    <phoneticPr fontId="1"/>
  </si>
  <si>
    <t>導入後消費電力量</t>
    <rPh sb="0" eb="2">
      <t>ドウニュウ</t>
    </rPh>
    <rPh sb="2" eb="3">
      <t>ゴ</t>
    </rPh>
    <rPh sb="3" eb="5">
      <t>ショウヒ</t>
    </rPh>
    <rPh sb="5" eb="7">
      <t>デンリョク</t>
    </rPh>
    <rPh sb="7" eb="8">
      <t>リョウ</t>
    </rPh>
    <phoneticPr fontId="1"/>
  </si>
  <si>
    <t>再エネ削減分</t>
    <rPh sb="0" eb="1">
      <t>サイ</t>
    </rPh>
    <rPh sb="3" eb="5">
      <t>サクゲン</t>
    </rPh>
    <rPh sb="5" eb="6">
      <t>ブン</t>
    </rPh>
    <phoneticPr fontId="1"/>
  </si>
  <si>
    <t>従来消費していたエネルギー量</t>
    <rPh sb="0" eb="2">
      <t>ジュウライ</t>
    </rPh>
    <rPh sb="2" eb="4">
      <t>ショウヒ</t>
    </rPh>
    <rPh sb="13" eb="14">
      <t>リョウ</t>
    </rPh>
    <phoneticPr fontId="2"/>
  </si>
  <si>
    <t>☆/年</t>
    <rPh sb="2" eb="3">
      <t>ネン</t>
    </rPh>
    <phoneticPr fontId="2"/>
  </si>
  <si>
    <t>kgCO2/年</t>
    <phoneticPr fontId="1"/>
  </si>
  <si>
    <t>導入前の冷房
消費電力全体</t>
    <rPh sb="0" eb="2">
      <t>ドウニュウ</t>
    </rPh>
    <rPh sb="2" eb="3">
      <t>マエ</t>
    </rPh>
    <rPh sb="4" eb="6">
      <t>レイボウ</t>
    </rPh>
    <rPh sb="7" eb="9">
      <t>ショウヒ</t>
    </rPh>
    <rPh sb="9" eb="11">
      <t>デンリョク</t>
    </rPh>
    <rPh sb="11" eb="13">
      <t>ゼンタイ</t>
    </rPh>
    <phoneticPr fontId="1"/>
  </si>
  <si>
    <t>導入前の暖房
消費電力全体</t>
    <rPh sb="0" eb="2">
      <t>ドウニュウ</t>
    </rPh>
    <rPh sb="2" eb="3">
      <t>ゼン</t>
    </rPh>
    <rPh sb="4" eb="6">
      <t>ダンボウ</t>
    </rPh>
    <rPh sb="7" eb="9">
      <t>ショウヒ</t>
    </rPh>
    <rPh sb="9" eb="11">
      <t>デンリョク</t>
    </rPh>
    <rPh sb="11" eb="13">
      <t>ゼンタイ</t>
    </rPh>
    <phoneticPr fontId="1"/>
  </si>
  <si>
    <t>導入機器の性能値に
係る設定根拠</t>
    <rPh sb="0" eb="2">
      <t>ドウニュウ</t>
    </rPh>
    <rPh sb="2" eb="4">
      <t>キキ</t>
    </rPh>
    <rPh sb="5" eb="7">
      <t>セイノウ</t>
    </rPh>
    <rPh sb="7" eb="8">
      <t>チ</t>
    </rPh>
    <rPh sb="10" eb="11">
      <t>カカ</t>
    </rPh>
    <rPh sb="12" eb="14">
      <t>セッテイ</t>
    </rPh>
    <rPh sb="14" eb="16">
      <t>コンキョ</t>
    </rPh>
    <phoneticPr fontId="2"/>
  </si>
  <si>
    <t>導入後の冷房消費電力全体</t>
    <rPh sb="0" eb="2">
      <t>ドウニュウ</t>
    </rPh>
    <rPh sb="2" eb="3">
      <t>ゴ</t>
    </rPh>
    <rPh sb="4" eb="6">
      <t>レイボウ</t>
    </rPh>
    <rPh sb="6" eb="8">
      <t>ショウヒ</t>
    </rPh>
    <rPh sb="8" eb="10">
      <t>デンリョク</t>
    </rPh>
    <rPh sb="10" eb="12">
      <t>ゼンタイ</t>
    </rPh>
    <phoneticPr fontId="1"/>
  </si>
  <si>
    <t>導入後の暖房消費電力全体</t>
    <rPh sb="0" eb="2">
      <t>ドウニュウ</t>
    </rPh>
    <rPh sb="2" eb="3">
      <t>ゴ</t>
    </rPh>
    <rPh sb="4" eb="6">
      <t>ダンボウ</t>
    </rPh>
    <rPh sb="6" eb="8">
      <t>ショウヒ</t>
    </rPh>
    <rPh sb="8" eb="10">
      <t>デンリョク</t>
    </rPh>
    <rPh sb="10" eb="12">
      <t>ゼンタイ</t>
    </rPh>
    <phoneticPr fontId="1"/>
  </si>
  <si>
    <t>冷房消費電力量全体</t>
    <rPh sb="0" eb="2">
      <t>レイボウ</t>
    </rPh>
    <rPh sb="2" eb="4">
      <t>ショウヒ</t>
    </rPh>
    <rPh sb="4" eb="6">
      <t>デンリョク</t>
    </rPh>
    <rPh sb="6" eb="7">
      <t>リョウ</t>
    </rPh>
    <rPh sb="7" eb="9">
      <t>ゼンタイ</t>
    </rPh>
    <phoneticPr fontId="1"/>
  </si>
  <si>
    <t>暖房消費電力量全体</t>
    <rPh sb="0" eb="2">
      <t>ダンボウ</t>
    </rPh>
    <rPh sb="2" eb="4">
      <t>ショウヒ</t>
    </rPh>
    <rPh sb="4" eb="6">
      <t>デンリョク</t>
    </rPh>
    <rPh sb="6" eb="7">
      <t>リョウ</t>
    </rPh>
    <rPh sb="7" eb="9">
      <t>ゼンタイ</t>
    </rPh>
    <phoneticPr fontId="1"/>
  </si>
  <si>
    <t>CO2削減効果</t>
    <rPh sb="3" eb="5">
      <t>サクゲン</t>
    </rPh>
    <rPh sb="5" eb="7">
      <t>コウカ</t>
    </rPh>
    <phoneticPr fontId="2"/>
  </si>
  <si>
    <t>更新履歴</t>
    <rPh sb="0" eb="2">
      <t>コウシン</t>
    </rPh>
    <rPh sb="2" eb="4">
      <t>リレキ</t>
    </rPh>
    <phoneticPr fontId="2"/>
  </si>
  <si>
    <t>日付</t>
    <rPh sb="0" eb="2">
      <t>ヒヅケ</t>
    </rPh>
    <phoneticPr fontId="2"/>
  </si>
  <si>
    <t>箇所</t>
    <rPh sb="0" eb="2">
      <t>カショ</t>
    </rPh>
    <phoneticPr fontId="2"/>
  </si>
  <si>
    <t>更新内容</t>
    <rPh sb="0" eb="2">
      <t>コウシン</t>
    </rPh>
    <rPh sb="2" eb="4">
      <t>ナイヨウ</t>
    </rPh>
    <phoneticPr fontId="2"/>
  </si>
  <si>
    <t>理由</t>
    <rPh sb="0" eb="2">
      <t>リユウ</t>
    </rPh>
    <phoneticPr fontId="2"/>
  </si>
  <si>
    <t>導入機器の
消費電力（冷房）</t>
    <phoneticPr fontId="2"/>
  </si>
  <si>
    <t>脱炭素先行地域づくり自治体向け算定支援ファイル</t>
    <phoneticPr fontId="2"/>
  </si>
  <si>
    <t>初版リリース</t>
    <phoneticPr fontId="1"/>
  </si>
  <si>
    <t>（冷房及び暖房による）年間の電力消費量</t>
    <rPh sb="11" eb="13">
      <t>ネンカン</t>
    </rPh>
    <rPh sb="14" eb="16">
      <t>デンリョク</t>
    </rPh>
    <rPh sb="16" eb="19">
      <t>ショウヒリョウ</t>
    </rPh>
    <rPh sb="18" eb="19">
      <t>リョウ</t>
    </rPh>
    <phoneticPr fontId="2"/>
  </si>
  <si>
    <t>入力する数値に関しては、必要に応じて算定支援ファイル内で表示されている小数点の位まで入力し、それ以下の小数点については四捨五入してください。</t>
    <rPh sb="0" eb="2">
      <t>ニュウリョク</t>
    </rPh>
    <rPh sb="4" eb="6">
      <t>スウチ</t>
    </rPh>
    <rPh sb="7" eb="8">
      <t>カン</t>
    </rPh>
    <rPh sb="12" eb="14">
      <t>ヒツヨウ</t>
    </rPh>
    <rPh sb="15" eb="16">
      <t>オウ</t>
    </rPh>
    <rPh sb="18" eb="20">
      <t>サンテイ</t>
    </rPh>
    <rPh sb="20" eb="22">
      <t>シエン</t>
    </rPh>
    <rPh sb="26" eb="27">
      <t>ナイ</t>
    </rPh>
    <rPh sb="28" eb="30">
      <t>ヒョウジ</t>
    </rPh>
    <rPh sb="35" eb="38">
      <t>ショウスウテン</t>
    </rPh>
    <rPh sb="39" eb="40">
      <t>クライ</t>
    </rPh>
    <rPh sb="42" eb="44">
      <t>ニュウリョク</t>
    </rPh>
    <rPh sb="48" eb="50">
      <t>イカ</t>
    </rPh>
    <rPh sb="51" eb="54">
      <t>ショウスウテン</t>
    </rPh>
    <rPh sb="59" eb="63">
      <t>シシャゴニュウ</t>
    </rPh>
    <phoneticPr fontId="2"/>
  </si>
  <si>
    <t>電気式ヒートポンプ空調</t>
    <rPh sb="0" eb="2">
      <t>デンキ</t>
    </rPh>
    <rPh sb="2" eb="3">
      <t>シキ</t>
    </rPh>
    <rPh sb="9" eb="11">
      <t>クウチョウ</t>
    </rPh>
    <phoneticPr fontId="2"/>
  </si>
  <si>
    <t>耐用年数の
設定根拠</t>
    <rPh sb="0" eb="2">
      <t>タイヨウ</t>
    </rPh>
    <rPh sb="2" eb="4">
      <t>ネンスウ</t>
    </rPh>
    <rPh sb="6" eb="8">
      <t>セッテイ</t>
    </rPh>
    <rPh sb="8" eb="10">
      <t>コンキョ</t>
    </rPh>
    <phoneticPr fontId="2"/>
  </si>
  <si>
    <t>愛知県〇〇市</t>
    <rPh sb="0" eb="2">
      <t>アイチ</t>
    </rPh>
    <rPh sb="2" eb="3">
      <t>ケン</t>
    </rPh>
    <rPh sb="5" eb="6">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</si>
</sst>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Red]\-#,##0.00\ "/>
    <numFmt numFmtId="177" formatCode="0.00_);[Red]\(0.00\)"/>
    <numFmt numFmtId="178" formatCode="0.000_);[Red]\(0.000\)"/>
    <numFmt numFmtId="179" formatCode="#,##0.00_ "/>
    <numFmt numFmtId="180" formatCode="0.0000"/>
    <numFmt numFmtId="181" formatCode="0_);[Red]\(0\)"/>
    <numFmt numFmtId="182" formatCode="#,##0.0_ ;[Red]\-#,##0.0\ "/>
    <numFmt numFmtId="183" formatCode="0.0_ "/>
    <numFmt numFmtId="184" formatCode="#,##0.000_ ;[Red]\-#,##0.000\ "/>
  </numFmts>
  <fonts count="33" x14ac:knownFonts="1">
    <font>
      <sz val="11"/>
      <color theme="1"/>
      <name val="游ゴシック"/>
      <family val="2"/>
      <scheme val="minor"/>
    </font>
    <font>
      <sz val="6"/>
      <name val="游ゴシック"/>
      <family val="3"/>
      <charset val="128"/>
      <scheme val="minor"/>
    </font>
    <font>
      <sz val="6"/>
      <name val="ＭＳ Ｐゴシック"/>
      <family val="3"/>
      <charset val="128"/>
    </font>
    <font>
      <sz val="11"/>
      <color theme="1"/>
      <name val="游ゴシック"/>
      <family val="2"/>
      <scheme val="minor"/>
    </font>
    <font>
      <b/>
      <sz val="12"/>
      <color theme="0"/>
      <name val="ＭＳ Ｐゴシック"/>
      <family val="3"/>
      <charset val="128"/>
    </font>
    <font>
      <sz val="11"/>
      <color theme="1"/>
      <name val="ＭＳ Ｐゴシック"/>
      <family val="3"/>
      <charset val="128"/>
    </font>
    <font>
      <b/>
      <sz val="18"/>
      <color rgb="FF0027BC"/>
      <name val="ＭＳ Ｐゴシック"/>
      <family val="3"/>
      <charset val="128"/>
    </font>
    <font>
      <sz val="11"/>
      <color rgb="FFFF0000"/>
      <name val="ＭＳ Ｐゴシック"/>
      <family val="3"/>
      <charset val="128"/>
    </font>
    <font>
      <sz val="11"/>
      <color theme="0"/>
      <name val="ＭＳ Ｐゴシック"/>
      <family val="3"/>
      <charset val="128"/>
    </font>
    <font>
      <sz val="10"/>
      <color rgb="FF8C8C8C"/>
      <name val="ＭＳ Ｐゴシック"/>
      <family val="3"/>
      <charset val="128"/>
    </font>
    <font>
      <sz val="11"/>
      <name val="ＭＳ Ｐゴシック"/>
      <family val="3"/>
      <charset val="128"/>
    </font>
    <font>
      <u/>
      <sz val="11"/>
      <color theme="10"/>
      <name val="游ゴシック"/>
      <family val="2"/>
      <scheme val="minor"/>
    </font>
    <font>
      <sz val="14"/>
      <color theme="0"/>
      <name val="ＭＳ Ｐゴシック"/>
      <family val="3"/>
      <charset val="128"/>
    </font>
    <font>
      <sz val="14"/>
      <color theme="1"/>
      <name val="ＭＳ Ｐゴシック"/>
      <family val="3"/>
      <charset val="128"/>
    </font>
    <font>
      <sz val="11"/>
      <color rgb="FF8C8C8C"/>
      <name val="ＭＳ Ｐゴシック"/>
      <family val="3"/>
      <charset val="128"/>
    </font>
    <font>
      <b/>
      <u/>
      <sz val="14"/>
      <color theme="0"/>
      <name val="ＭＳ Ｐゴシック"/>
      <family val="3"/>
      <charset val="128"/>
    </font>
    <font>
      <b/>
      <sz val="14"/>
      <color theme="1"/>
      <name val="ＭＳ Ｐゴシック"/>
      <family val="3"/>
      <charset val="128"/>
    </font>
    <font>
      <sz val="12"/>
      <color theme="1"/>
      <name val="ＭＳ Ｐゴシック"/>
      <family val="3"/>
      <charset val="128"/>
    </font>
    <font>
      <b/>
      <u/>
      <sz val="12"/>
      <color theme="1"/>
      <name val="ＭＳ Ｐゴシック"/>
      <family val="3"/>
      <charset val="128"/>
    </font>
    <font>
      <sz val="16"/>
      <color theme="0"/>
      <name val="ＭＳ Ｐゴシック"/>
      <family val="3"/>
      <charset val="128"/>
    </font>
    <font>
      <b/>
      <sz val="14"/>
      <color theme="0"/>
      <name val="ＭＳ Ｐゴシック"/>
      <family val="3"/>
      <charset val="128"/>
    </font>
    <font>
      <b/>
      <sz val="20"/>
      <color theme="0"/>
      <name val="ＭＳ Ｐゴシック"/>
      <family val="3"/>
      <charset val="128"/>
    </font>
    <font>
      <sz val="14"/>
      <color rgb="FF8C8C8C"/>
      <name val="ＭＳ Ｐゴシック"/>
      <family val="3"/>
      <charset val="128"/>
    </font>
    <font>
      <sz val="14"/>
      <color rgb="FF0027BC"/>
      <name val="游ゴシック"/>
      <family val="3"/>
      <charset val="128"/>
      <scheme val="minor"/>
    </font>
    <font>
      <sz val="11"/>
      <color theme="0"/>
      <name val="游ゴシック"/>
      <family val="3"/>
      <charset val="128"/>
      <scheme val="minor"/>
    </font>
    <font>
      <sz val="11"/>
      <color theme="0"/>
      <name val="游ゴシック"/>
      <family val="2"/>
      <scheme val="minor"/>
    </font>
    <font>
      <sz val="11"/>
      <color theme="0" tint="-0.499984740745262"/>
      <name val="ＭＳ Ｐゴシック"/>
      <family val="3"/>
      <charset val="128"/>
    </font>
    <font>
      <b/>
      <sz val="14"/>
      <color theme="0" tint="-0.499984740745262"/>
      <name val="ＭＳ Ｐゴシック"/>
      <family val="3"/>
      <charset val="128"/>
    </font>
    <font>
      <sz val="16"/>
      <color theme="0" tint="-0.499984740745262"/>
      <name val="ＭＳ Ｐゴシック"/>
      <family val="3"/>
      <charset val="128"/>
    </font>
    <font>
      <b/>
      <sz val="11"/>
      <color theme="0" tint="-0.499984740745262"/>
      <name val="ＭＳ Ｐゴシック"/>
      <family val="3"/>
      <charset val="128"/>
    </font>
    <font>
      <sz val="14"/>
      <color theme="0" tint="-0.499984740745262"/>
      <name val="ＭＳ Ｐゴシック"/>
      <family val="3"/>
      <charset val="128"/>
    </font>
    <font>
      <u/>
      <sz val="11"/>
      <color theme="0" tint="-0.499984740745262"/>
      <name val="ＭＳ Ｐゴシック"/>
      <family val="3"/>
      <charset val="128"/>
    </font>
    <font>
      <u/>
      <sz val="11"/>
      <color theme="10"/>
      <name val="ＭＳ Ｐゴシック"/>
      <family val="3"/>
      <charset val="128"/>
    </font>
  </fonts>
  <fills count="15">
    <fill>
      <patternFill patternType="none"/>
    </fill>
    <fill>
      <patternFill patternType="gray125"/>
    </fill>
    <fill>
      <patternFill patternType="solid">
        <fgColor rgb="FF009999"/>
        <bgColor indexed="64"/>
      </patternFill>
    </fill>
    <fill>
      <patternFill patternType="solid">
        <fgColor theme="0"/>
        <bgColor indexed="64"/>
      </patternFill>
    </fill>
    <fill>
      <patternFill patternType="solid">
        <fgColor rgb="FFFAFAFA"/>
        <bgColor indexed="64"/>
      </patternFill>
    </fill>
    <fill>
      <patternFill patternType="solid">
        <fgColor theme="7" tint="0.79998168889431442"/>
        <bgColor indexed="64"/>
      </patternFill>
    </fill>
    <fill>
      <patternFill patternType="solid">
        <fgColor rgb="FF8C8C8C"/>
        <bgColor indexed="64"/>
      </patternFill>
    </fill>
    <fill>
      <patternFill patternType="solid">
        <fgColor rgb="FF00A1DE"/>
        <bgColor indexed="64"/>
      </patternFill>
    </fill>
    <fill>
      <patternFill patternType="solid">
        <fgColor theme="0" tint="-0.499984740745262"/>
        <bgColor indexed="64"/>
      </patternFill>
    </fill>
    <fill>
      <patternFill patternType="solid">
        <fgColor rgb="FFF2F2F2"/>
        <bgColor indexed="64"/>
      </patternFill>
    </fill>
    <fill>
      <patternFill patternType="solid">
        <fgColor theme="1" tint="0.499984740745262"/>
        <bgColor indexed="64"/>
      </patternFill>
    </fill>
    <fill>
      <patternFill patternType="solid">
        <fgColor rgb="FF72C7E7"/>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s>
  <borders count="80">
    <border>
      <left/>
      <right/>
      <top/>
      <bottom/>
      <diagonal/>
    </border>
    <border>
      <left/>
      <right/>
      <top style="thin">
        <color rgb="FF0027BC"/>
      </top>
      <bottom style="thin">
        <color rgb="FF0027BC"/>
      </bottom>
      <diagonal/>
    </border>
    <border>
      <left style="thin">
        <color theme="8"/>
      </left>
      <right style="thin">
        <color indexed="64"/>
      </right>
      <top style="thin">
        <color theme="8"/>
      </top>
      <bottom style="thin">
        <color indexed="64"/>
      </bottom>
      <diagonal/>
    </border>
    <border>
      <left style="thin">
        <color indexed="64"/>
      </left>
      <right style="thin">
        <color indexed="64"/>
      </right>
      <top style="thin">
        <color theme="8"/>
      </top>
      <bottom style="thin">
        <color indexed="64"/>
      </bottom>
      <diagonal/>
    </border>
    <border>
      <left style="thin">
        <color indexed="64"/>
      </left>
      <right style="thin">
        <color theme="8"/>
      </right>
      <top style="thin">
        <color theme="8"/>
      </top>
      <bottom style="thin">
        <color indexed="64"/>
      </bottom>
      <diagonal/>
    </border>
    <border>
      <left style="thin">
        <color theme="8"/>
      </left>
      <right style="thin">
        <color indexed="64"/>
      </right>
      <top style="thin">
        <color indexed="64"/>
      </top>
      <bottom style="thin">
        <color theme="8"/>
      </bottom>
      <diagonal/>
    </border>
    <border>
      <left style="thin">
        <color indexed="64"/>
      </left>
      <right style="thin">
        <color indexed="64"/>
      </right>
      <top style="thin">
        <color indexed="64"/>
      </top>
      <bottom style="thin">
        <color theme="8"/>
      </bottom>
      <diagonal/>
    </border>
    <border>
      <left style="thin">
        <color indexed="64"/>
      </left>
      <right style="thin">
        <color theme="8"/>
      </right>
      <top style="thin">
        <color indexed="64"/>
      </top>
      <bottom style="thin">
        <color theme="8"/>
      </bottom>
      <diagonal/>
    </border>
    <border>
      <left style="thin">
        <color rgb="FF8C8C8C"/>
      </left>
      <right style="thin">
        <color rgb="FF8C8C8C"/>
      </right>
      <top style="thin">
        <color rgb="FF8C8C8C"/>
      </top>
      <bottom/>
      <diagonal/>
    </border>
    <border>
      <left style="thin">
        <color rgb="FF8C8C8C"/>
      </left>
      <right/>
      <top style="thin">
        <color rgb="FF8C8C8C"/>
      </top>
      <bottom/>
      <diagonal/>
    </border>
    <border>
      <left style="medium">
        <color rgb="FF0027BC"/>
      </left>
      <right/>
      <top style="medium">
        <color rgb="FF0027BC"/>
      </top>
      <bottom style="medium">
        <color rgb="FF0027BC"/>
      </bottom>
      <diagonal/>
    </border>
    <border>
      <left/>
      <right/>
      <top style="medium">
        <color rgb="FF0027BC"/>
      </top>
      <bottom style="medium">
        <color rgb="FF0027BC"/>
      </bottom>
      <diagonal/>
    </border>
    <border>
      <left/>
      <right style="medium">
        <color rgb="FF0027BC"/>
      </right>
      <top style="medium">
        <color rgb="FF0027BC"/>
      </top>
      <bottom style="medium">
        <color rgb="FF0027BC"/>
      </bottom>
      <diagonal/>
    </border>
    <border>
      <left style="thin">
        <color rgb="FF72C7E7"/>
      </left>
      <right/>
      <top style="thin">
        <color rgb="FF72C7E7"/>
      </top>
      <bottom/>
      <diagonal/>
    </border>
    <border>
      <left/>
      <right/>
      <top style="thin">
        <color rgb="FF72C7E7"/>
      </top>
      <bottom/>
      <diagonal/>
    </border>
    <border>
      <left/>
      <right style="thin">
        <color rgb="FF72C7E7"/>
      </right>
      <top style="thin">
        <color rgb="FF72C7E7"/>
      </top>
      <bottom/>
      <diagonal/>
    </border>
    <border>
      <left style="thin">
        <color rgb="FF72C7E7"/>
      </left>
      <right/>
      <top/>
      <bottom style="thin">
        <color rgb="FF72C7E7"/>
      </bottom>
      <diagonal/>
    </border>
    <border>
      <left/>
      <right/>
      <top/>
      <bottom style="thin">
        <color rgb="FF72C7E7"/>
      </bottom>
      <diagonal/>
    </border>
    <border>
      <left/>
      <right style="thin">
        <color rgb="FF72C7E7"/>
      </right>
      <top/>
      <bottom style="thin">
        <color rgb="FF72C7E7"/>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rgb="FF8C8C8C"/>
      </left>
      <right style="thin">
        <color rgb="FF8C8C8C"/>
      </right>
      <top/>
      <bottom style="thin">
        <color rgb="FF8C8C8C"/>
      </bottom>
      <diagonal/>
    </border>
    <border>
      <left style="thin">
        <color rgb="FF8C8C8C"/>
      </left>
      <right/>
      <top/>
      <bottom style="thin">
        <color rgb="FF8C8C8C"/>
      </bottom>
      <diagonal/>
    </border>
    <border>
      <left/>
      <right style="thin">
        <color rgb="FF8C8C8C"/>
      </right>
      <top/>
      <bottom style="thin">
        <color rgb="FF8C8C8C"/>
      </bottom>
      <diagonal/>
    </border>
    <border>
      <left style="thin">
        <color rgb="FF8C8C8C"/>
      </left>
      <right style="thin">
        <color rgb="FF8C8C8C"/>
      </right>
      <top style="thin">
        <color rgb="FF8C8C8C"/>
      </top>
      <bottom style="thin">
        <color rgb="FF8C8C8C"/>
      </bottom>
      <diagonal/>
    </border>
    <border>
      <left style="thin">
        <color rgb="FF8C8C8C"/>
      </left>
      <right/>
      <top style="thin">
        <color rgb="FF8C8C8C"/>
      </top>
      <bottom style="thin">
        <color rgb="FF8C8C8C"/>
      </bottom>
      <diagonal/>
    </border>
    <border>
      <left/>
      <right style="thin">
        <color rgb="FF8C8C8C"/>
      </right>
      <top style="thin">
        <color rgb="FF8C8C8C"/>
      </top>
      <bottom style="thin">
        <color rgb="FF8C8C8C"/>
      </bottom>
      <diagonal/>
    </border>
    <border>
      <left style="medium">
        <color rgb="FF0027BC"/>
      </left>
      <right style="medium">
        <color rgb="FF0027BC"/>
      </right>
      <top style="medium">
        <color rgb="FF0027BC"/>
      </top>
      <bottom style="medium">
        <color rgb="FF0027BC"/>
      </bottom>
      <diagonal/>
    </border>
    <border>
      <left/>
      <right/>
      <top style="thin">
        <color rgb="FF8C8C8C"/>
      </top>
      <bottom style="thin">
        <color rgb="FF8C8C8C"/>
      </bottom>
      <diagonal/>
    </border>
    <border>
      <left/>
      <right style="thin">
        <color rgb="FF8C8C8C"/>
      </right>
      <top style="thin">
        <color rgb="FF8C8C8C"/>
      </top>
      <bottom/>
      <diagonal/>
    </border>
    <border>
      <left style="thin">
        <color rgb="FF8C8C8C"/>
      </left>
      <right/>
      <top/>
      <bottom/>
      <diagonal/>
    </border>
    <border>
      <left/>
      <right style="thin">
        <color rgb="FF8C8C8C"/>
      </right>
      <top/>
      <bottom/>
      <diagonal/>
    </border>
    <border>
      <left style="thin">
        <color theme="0"/>
      </left>
      <right/>
      <top style="thin">
        <color theme="0"/>
      </top>
      <bottom/>
      <diagonal/>
    </border>
    <border>
      <left/>
      <right/>
      <top/>
      <bottom style="thin">
        <color rgb="FF8C8C8C"/>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medium">
        <color rgb="FF0027BC"/>
      </right>
      <top style="thin">
        <color rgb="FF8C8C8C"/>
      </top>
      <bottom style="thin">
        <color rgb="FF8C8C8C"/>
      </bottom>
      <diagonal/>
    </border>
    <border>
      <left style="thin">
        <color theme="0" tint="-0.499984740745262"/>
      </left>
      <right style="thin">
        <color theme="0" tint="-0.499984740745262"/>
      </right>
      <top/>
      <bottom style="thin">
        <color theme="0" tint="-0.499984740745262"/>
      </bottom>
      <diagonal/>
    </border>
    <border>
      <left/>
      <right/>
      <top style="thin">
        <color rgb="FF8C8C8C"/>
      </top>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medium">
        <color rgb="FF0027BC"/>
      </left>
      <right style="medium">
        <color rgb="FF0027BC"/>
      </right>
      <top style="medium">
        <color rgb="FF0027BC"/>
      </top>
      <bottom/>
      <diagonal/>
    </border>
    <border>
      <left/>
      <right style="medium">
        <color rgb="FF0027BC"/>
      </right>
      <top style="thin">
        <color rgb="FF8C8C8C"/>
      </top>
      <bottom/>
      <diagonal/>
    </border>
    <border>
      <left style="thin">
        <color rgb="FF72C7E7"/>
      </left>
      <right/>
      <top style="thin">
        <color rgb="FF72C7E7"/>
      </top>
      <bottom style="thin">
        <color rgb="FF72C7E7"/>
      </bottom>
      <diagonal/>
    </border>
    <border>
      <left/>
      <right/>
      <top style="thin">
        <color rgb="FF72C7E7"/>
      </top>
      <bottom style="thin">
        <color rgb="FF72C7E7"/>
      </bottom>
      <diagonal/>
    </border>
    <border>
      <left/>
      <right style="thin">
        <color rgb="FF72C7E7"/>
      </right>
      <top style="thin">
        <color rgb="FF72C7E7"/>
      </top>
      <bottom style="thin">
        <color rgb="FF72C7E7"/>
      </bottom>
      <diagonal/>
    </border>
    <border>
      <left/>
      <right/>
      <top style="thin">
        <color theme="0"/>
      </top>
      <bottom style="thin">
        <color theme="0"/>
      </bottom>
      <diagonal/>
    </border>
    <border>
      <left style="thin">
        <color rgb="FF8C8C8C"/>
      </left>
      <right/>
      <top style="thin">
        <color theme="0" tint="-0.14999847407452621"/>
      </top>
      <bottom/>
      <diagonal/>
    </border>
    <border>
      <left/>
      <right style="medium">
        <color rgb="FF0027BC"/>
      </right>
      <top style="thin">
        <color theme="0" tint="-0.14999847407452621"/>
      </top>
      <bottom/>
      <diagonal/>
    </border>
    <border>
      <left/>
      <right/>
      <top style="thin">
        <color rgb="FFD9D9D9"/>
      </top>
      <bottom style="thin">
        <color rgb="FFD9D9D9"/>
      </bottom>
      <diagonal/>
    </border>
    <border>
      <left/>
      <right style="thin">
        <color rgb="FFD9D9D9"/>
      </right>
      <top style="thin">
        <color rgb="FFD9D9D9"/>
      </top>
      <bottom style="thin">
        <color rgb="FFD9D9D9"/>
      </bottom>
      <diagonal/>
    </border>
    <border>
      <left/>
      <right style="thin">
        <color rgb="FF8E8E8E"/>
      </right>
      <top style="thin">
        <color rgb="FFD9D9D9"/>
      </top>
      <bottom style="thin">
        <color rgb="FFD9D9D9"/>
      </bottom>
      <diagonal/>
    </border>
    <border>
      <left style="medium">
        <color rgb="FF0027BC"/>
      </left>
      <right/>
      <top style="thin">
        <color rgb="FFD9D9D9"/>
      </top>
      <bottom style="thin">
        <color rgb="FFD9D9D9"/>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rgb="FF8E8E8E"/>
      </right>
      <top style="thin">
        <color rgb="FF8E8E8E"/>
      </top>
      <bottom style="thin">
        <color rgb="FF8E8E8E"/>
      </bottom>
      <diagonal/>
    </border>
    <border>
      <left style="thin">
        <color theme="0"/>
      </left>
      <right/>
      <top style="thin">
        <color rgb="FF8C8C8C"/>
      </top>
      <bottom style="medium">
        <color rgb="FF0027BC"/>
      </bottom>
      <diagonal/>
    </border>
    <border>
      <left/>
      <right/>
      <top style="thin">
        <color theme="0"/>
      </top>
      <bottom/>
      <diagonal/>
    </border>
    <border>
      <left style="thin">
        <color indexed="64"/>
      </left>
      <right style="thin">
        <color indexed="64"/>
      </right>
      <top style="thin">
        <color indexed="64"/>
      </top>
      <bottom style="thin">
        <color indexed="64"/>
      </bottom>
      <diagonal/>
    </border>
    <border>
      <left style="medium">
        <color rgb="FF0027BC"/>
      </left>
      <right style="thin">
        <color rgb="FF8C8C8C"/>
      </right>
      <top style="thin">
        <color rgb="FF8C8C8C"/>
      </top>
      <bottom/>
      <diagonal/>
    </border>
    <border>
      <left style="medium">
        <color rgb="FF0027BC"/>
      </left>
      <right/>
      <top style="thin">
        <color rgb="FF8C8C8C"/>
      </top>
      <bottom/>
      <diagonal/>
    </border>
    <border>
      <left style="medium">
        <color rgb="FF0027BC"/>
      </left>
      <right style="thin">
        <color rgb="FF8C8C8C"/>
      </right>
      <top style="thin">
        <color rgb="FF8C8C8C"/>
      </top>
      <bottom style="thin">
        <color theme="0" tint="-0.499984740745262"/>
      </bottom>
      <diagonal/>
    </border>
    <border>
      <left/>
      <right/>
      <top style="thin">
        <color theme="0" tint="-0.499984740745262"/>
      </top>
      <bottom/>
      <diagonal/>
    </border>
    <border>
      <left style="thin">
        <color theme="0" tint="-0.499984740745262"/>
      </left>
      <right/>
      <top/>
      <bottom/>
      <diagonal/>
    </border>
    <border>
      <left style="thick">
        <color theme="0"/>
      </left>
      <right/>
      <top/>
      <bottom/>
      <diagonal/>
    </border>
    <border>
      <left style="thin">
        <color theme="0"/>
      </left>
      <right/>
      <top/>
      <bottom style="medium">
        <color rgb="FF0027BC"/>
      </bottom>
      <diagonal/>
    </border>
    <border>
      <left style="medium">
        <color rgb="FF0027BC"/>
      </left>
      <right/>
      <top style="thin">
        <color theme="0"/>
      </top>
      <bottom/>
      <diagonal/>
    </border>
    <border>
      <left style="thin">
        <color theme="0" tint="-0.499984740745262"/>
      </left>
      <right style="thin">
        <color theme="0" tint="-0.499984740745262"/>
      </right>
      <top/>
      <bottom/>
      <diagonal/>
    </border>
    <border>
      <left style="thin">
        <color rgb="FF0027BC"/>
      </left>
      <right/>
      <top style="thin">
        <color rgb="FF0027BC"/>
      </top>
      <bottom style="thin">
        <color indexed="64"/>
      </bottom>
      <diagonal/>
    </border>
    <border>
      <left/>
      <right/>
      <top style="thin">
        <color rgb="FF0027BC"/>
      </top>
      <bottom style="thin">
        <color indexed="64"/>
      </bottom>
      <diagonal/>
    </border>
    <border>
      <left style="thin">
        <color rgb="FF0027BC"/>
      </left>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medium">
        <color rgb="FF0027BC"/>
      </left>
      <right/>
      <top style="thin">
        <color rgb="FF8C8C8C"/>
      </top>
      <bottom style="thin">
        <color theme="0" tint="-0.499984740745262"/>
      </bottom>
      <diagonal/>
    </border>
    <border>
      <left/>
      <right/>
      <top style="medium">
        <color rgb="FF0027BC"/>
      </top>
      <bottom/>
      <diagonal/>
    </border>
    <border>
      <left style="thin">
        <color theme="0"/>
      </left>
      <right style="thin">
        <color theme="0"/>
      </right>
      <top style="thin">
        <color theme="0"/>
      </top>
      <bottom style="thin">
        <color indexed="64"/>
      </bottom>
      <diagonal/>
    </border>
  </borders>
  <cellStyleXfs count="3">
    <xf numFmtId="0" fontId="0" fillId="0" borderId="0"/>
    <xf numFmtId="38" fontId="3" fillId="0" borderId="0" applyFont="0" applyFill="0" applyBorder="0" applyAlignment="0" applyProtection="0">
      <alignment vertical="center"/>
    </xf>
    <xf numFmtId="0" fontId="11" fillId="0" borderId="0" applyNumberFormat="0" applyFill="0" applyBorder="0" applyAlignment="0" applyProtection="0"/>
  </cellStyleXfs>
  <cellXfs count="210">
    <xf numFmtId="0" fontId="0" fillId="0" borderId="0" xfId="0"/>
    <xf numFmtId="0" fontId="0" fillId="3" borderId="0" xfId="0" applyFill="1"/>
    <xf numFmtId="0" fontId="0" fillId="3" borderId="61" xfId="0" applyFill="1" applyBorder="1"/>
    <xf numFmtId="2" fontId="0" fillId="3" borderId="61" xfId="0" applyNumberFormat="1" applyFill="1" applyBorder="1"/>
    <xf numFmtId="0" fontId="0" fillId="13" borderId="61" xfId="0" applyFill="1" applyBorder="1"/>
    <xf numFmtId="0" fontId="0" fillId="3" borderId="73" xfId="0" applyFill="1" applyBorder="1"/>
    <xf numFmtId="0" fontId="24" fillId="6" borderId="74" xfId="0" applyFont="1" applyFill="1" applyBorder="1" applyAlignment="1">
      <alignment horizontal="center" vertical="center"/>
    </xf>
    <xf numFmtId="0" fontId="24" fillId="6" borderId="75" xfId="0" applyFont="1" applyFill="1" applyBorder="1" applyAlignment="1">
      <alignment horizontal="center" vertical="center"/>
    </xf>
    <xf numFmtId="0" fontId="24" fillId="6" borderId="76" xfId="0" applyFont="1" applyFill="1" applyBorder="1" applyAlignment="1">
      <alignment horizontal="center" vertical="center"/>
    </xf>
    <xf numFmtId="14" fontId="0" fillId="0" borderId="61" xfId="0" applyNumberFormat="1" applyBorder="1" applyAlignment="1">
      <alignment vertical="center"/>
    </xf>
    <xf numFmtId="0" fontId="0" fillId="0" borderId="61" xfId="0" applyBorder="1" applyAlignment="1">
      <alignment horizontal="center" vertical="center"/>
    </xf>
    <xf numFmtId="0" fontId="0" fillId="0" borderId="61" xfId="0" applyBorder="1" applyAlignment="1">
      <alignment vertical="center"/>
    </xf>
    <xf numFmtId="0" fontId="0" fillId="0" borderId="61" xfId="0" applyBorder="1" applyAlignment="1">
      <alignment vertical="center" wrapText="1"/>
    </xf>
    <xf numFmtId="0" fontId="25" fillId="3" borderId="0" xfId="0" applyFont="1" applyFill="1"/>
    <xf numFmtId="176" fontId="5" fillId="0" borderId="30" xfId="1" applyNumberFormat="1" applyFont="1" applyFill="1" applyBorder="1" applyAlignment="1" applyProtection="1">
      <alignment vertical="center" shrinkToFit="1"/>
      <protection locked="0"/>
    </xf>
    <xf numFmtId="0" fontId="5" fillId="8" borderId="0" xfId="0" applyFont="1" applyFill="1" applyProtection="1"/>
    <xf numFmtId="0" fontId="5" fillId="3" borderId="0" xfId="0" applyFont="1" applyFill="1" applyAlignment="1" applyProtection="1">
      <alignment vertical="center"/>
    </xf>
    <xf numFmtId="0" fontId="5" fillId="4" borderId="0" xfId="0" applyFont="1" applyFill="1" applyAlignment="1" applyProtection="1">
      <alignment vertical="center"/>
    </xf>
    <xf numFmtId="0" fontId="12" fillId="6" borderId="9" xfId="0" applyFont="1" applyFill="1" applyBorder="1" applyAlignment="1" applyProtection="1">
      <alignment horizontal="center" vertical="center"/>
    </xf>
    <xf numFmtId="0" fontId="12" fillId="6" borderId="59" xfId="0" applyFont="1" applyFill="1" applyBorder="1" applyAlignment="1" applyProtection="1">
      <alignment horizontal="center" vertical="center"/>
    </xf>
    <xf numFmtId="0" fontId="13" fillId="0" borderId="30" xfId="0" applyFont="1" applyBorder="1" applyAlignment="1" applyProtection="1">
      <alignment horizontal="center" vertical="center" shrinkToFit="1"/>
    </xf>
    <xf numFmtId="0" fontId="19" fillId="8" borderId="23" xfId="0" applyFont="1" applyFill="1" applyBorder="1" applyAlignment="1" applyProtection="1">
      <alignment horizontal="center" vertical="center"/>
    </xf>
    <xf numFmtId="0" fontId="12" fillId="3" borderId="0" xfId="0" applyFont="1" applyFill="1" applyAlignment="1" applyProtection="1">
      <alignment horizontal="center" vertical="center"/>
    </xf>
    <xf numFmtId="0" fontId="5" fillId="10" borderId="0" xfId="0" applyFont="1" applyFill="1" applyProtection="1"/>
    <xf numFmtId="0" fontId="13" fillId="3" borderId="0" xfId="0" applyFont="1" applyFill="1" applyProtection="1"/>
    <xf numFmtId="0" fontId="5" fillId="3" borderId="0" xfId="0" applyFont="1" applyFill="1" applyProtection="1"/>
    <xf numFmtId="0" fontId="12" fillId="3" borderId="9" xfId="0" applyFont="1" applyFill="1" applyBorder="1" applyAlignment="1" applyProtection="1">
      <alignment horizontal="center" vertical="center" wrapText="1"/>
    </xf>
    <xf numFmtId="0" fontId="12" fillId="3" borderId="40" xfId="0" applyFont="1" applyFill="1" applyBorder="1" applyAlignment="1" applyProtection="1">
      <alignment horizontal="center" vertical="center"/>
    </xf>
    <xf numFmtId="0" fontId="13" fillId="3" borderId="68" xfId="0" applyFont="1" applyFill="1" applyBorder="1" applyAlignment="1" applyProtection="1">
      <alignment horizontal="center"/>
    </xf>
    <xf numFmtId="0" fontId="13" fillId="3" borderId="0" xfId="0" applyFont="1" applyFill="1" applyBorder="1" applyAlignment="1" applyProtection="1">
      <alignment horizontal="center"/>
    </xf>
    <xf numFmtId="0" fontId="13" fillId="3" borderId="0" xfId="0" applyFont="1" applyFill="1" applyAlignment="1" applyProtection="1">
      <alignment horizontal="center"/>
    </xf>
    <xf numFmtId="0" fontId="13" fillId="3" borderId="11" xfId="0" applyFont="1" applyFill="1" applyBorder="1" applyAlignment="1" applyProtection="1">
      <alignment horizontal="center"/>
    </xf>
    <xf numFmtId="0" fontId="13" fillId="3" borderId="69" xfId="0" applyFont="1" applyFill="1" applyBorder="1" applyAlignment="1" applyProtection="1">
      <alignment vertical="center"/>
    </xf>
    <xf numFmtId="0" fontId="13" fillId="3" borderId="60" xfId="0" applyFont="1" applyFill="1" applyBorder="1" applyProtection="1"/>
    <xf numFmtId="0" fontId="13" fillId="3" borderId="0" xfId="0" applyFont="1" applyFill="1" applyAlignment="1" applyProtection="1">
      <alignment vertical="center"/>
    </xf>
    <xf numFmtId="0" fontId="14" fillId="3" borderId="0" xfId="0" applyFont="1" applyFill="1" applyAlignment="1" applyProtection="1">
      <alignment vertical="center" wrapText="1"/>
    </xf>
    <xf numFmtId="177" fontId="13" fillId="3" borderId="0" xfId="0" applyNumberFormat="1" applyFont="1" applyFill="1" applyAlignment="1" applyProtection="1">
      <alignment vertical="center"/>
    </xf>
    <xf numFmtId="0" fontId="14" fillId="3" borderId="0" xfId="0" applyFont="1" applyFill="1" applyAlignment="1" applyProtection="1">
      <alignment horizontal="left" vertical="center" wrapText="1"/>
    </xf>
    <xf numFmtId="0" fontId="13" fillId="3" borderId="0" xfId="0" applyFont="1" applyFill="1" applyAlignment="1" applyProtection="1">
      <alignment horizontal="left" vertical="center"/>
    </xf>
    <xf numFmtId="0" fontId="12" fillId="3" borderId="0" xfId="0" applyFont="1" applyFill="1" applyAlignment="1" applyProtection="1">
      <alignment horizontal="center" vertical="center" wrapText="1"/>
    </xf>
    <xf numFmtId="0" fontId="22" fillId="3" borderId="0" xfId="0" applyFont="1" applyFill="1" applyAlignment="1" applyProtection="1">
      <alignment horizontal="center" vertical="center" wrapText="1"/>
    </xf>
    <xf numFmtId="0" fontId="20" fillId="11" borderId="0" xfId="0" applyFont="1" applyFill="1" applyAlignment="1" applyProtection="1">
      <alignment horizontal="centerContinuous" vertical="center"/>
    </xf>
    <xf numFmtId="0" fontId="21" fillId="3" borderId="0" xfId="0" applyFont="1" applyFill="1" applyAlignment="1" applyProtection="1">
      <alignment horizontal="center" vertical="center"/>
    </xf>
    <xf numFmtId="0" fontId="21" fillId="3" borderId="67" xfId="0" applyFont="1" applyFill="1" applyBorder="1" applyAlignment="1" applyProtection="1">
      <alignment horizontal="center" vertical="center"/>
    </xf>
    <xf numFmtId="0" fontId="20" fillId="11" borderId="0" xfId="0" applyFont="1" applyFill="1" applyBorder="1" applyAlignment="1" applyProtection="1">
      <alignment horizontal="centerContinuous" vertical="center"/>
    </xf>
    <xf numFmtId="0" fontId="21" fillId="11" borderId="0" xfId="0" applyFont="1" applyFill="1" applyBorder="1" applyAlignment="1" applyProtection="1">
      <alignment horizontal="centerContinuous" vertical="center"/>
    </xf>
    <xf numFmtId="0" fontId="8" fillId="6" borderId="23" xfId="0" applyFont="1" applyFill="1" applyBorder="1" applyAlignment="1" applyProtection="1">
      <alignment horizontal="center" vertical="center" wrapText="1"/>
    </xf>
    <xf numFmtId="0" fontId="13" fillId="9" borderId="64" xfId="0" applyFont="1" applyFill="1" applyBorder="1" applyAlignment="1" applyProtection="1">
      <alignment vertical="center"/>
    </xf>
    <xf numFmtId="0" fontId="13" fillId="9" borderId="63" xfId="0" applyFont="1" applyFill="1" applyBorder="1" applyAlignment="1" applyProtection="1">
      <alignment vertical="center"/>
    </xf>
    <xf numFmtId="0" fontId="13" fillId="3" borderId="65" xfId="0" applyFont="1" applyFill="1" applyBorder="1" applyProtection="1"/>
    <xf numFmtId="0" fontId="13" fillId="9" borderId="62" xfId="0" applyFont="1" applyFill="1" applyBorder="1" applyAlignment="1" applyProtection="1">
      <alignment vertical="center"/>
    </xf>
    <xf numFmtId="0" fontId="13" fillId="3" borderId="0" xfId="0" applyFont="1" applyFill="1" applyBorder="1" applyProtection="1"/>
    <xf numFmtId="0" fontId="13" fillId="3" borderId="66" xfId="0" applyFont="1" applyFill="1" applyBorder="1" applyProtection="1"/>
    <xf numFmtId="0" fontId="5" fillId="8" borderId="0" xfId="0" applyFont="1" applyFill="1" applyAlignment="1" applyProtection="1">
      <alignment vertical="center"/>
    </xf>
    <xf numFmtId="176" fontId="5" fillId="9" borderId="24" xfId="1" applyNumberFormat="1" applyFont="1" applyFill="1" applyBorder="1" applyAlignment="1" applyProtection="1">
      <alignment vertical="center" shrinkToFit="1"/>
    </xf>
    <xf numFmtId="177" fontId="5" fillId="9" borderId="24" xfId="0" applyNumberFormat="1" applyFont="1" applyFill="1" applyBorder="1" applyAlignment="1" applyProtection="1">
      <alignment vertical="center" shrinkToFit="1"/>
    </xf>
    <xf numFmtId="177" fontId="5" fillId="9" borderId="27" xfId="0" applyNumberFormat="1" applyFont="1" applyFill="1" applyBorder="1" applyAlignment="1" applyProtection="1">
      <alignment vertical="center" shrinkToFit="1"/>
    </xf>
    <xf numFmtId="176" fontId="5" fillId="9" borderId="27" xfId="1" applyNumberFormat="1" applyFont="1" applyFill="1" applyBorder="1" applyAlignment="1" applyProtection="1">
      <alignment vertical="center" shrinkToFit="1"/>
    </xf>
    <xf numFmtId="178" fontId="5" fillId="9" borderId="27" xfId="0" applyNumberFormat="1" applyFont="1" applyFill="1" applyBorder="1" applyAlignment="1" applyProtection="1">
      <alignment vertical="center" shrinkToFit="1"/>
    </xf>
    <xf numFmtId="177" fontId="10" fillId="9" borderId="8" xfId="1" applyNumberFormat="1" applyFont="1" applyFill="1" applyBorder="1" applyAlignment="1" applyProtection="1">
      <alignment horizontal="right" vertical="center" shrinkToFit="1"/>
    </xf>
    <xf numFmtId="177" fontId="10" fillId="9" borderId="42" xfId="1" applyNumberFormat="1" applyFont="1" applyFill="1" applyBorder="1" applyAlignment="1" applyProtection="1">
      <alignment horizontal="right" vertical="center" shrinkToFit="1"/>
    </xf>
    <xf numFmtId="0" fontId="5" fillId="3" borderId="0" xfId="0" applyFont="1" applyFill="1" applyBorder="1" applyAlignment="1" applyProtection="1">
      <alignment horizontal="left" vertical="center" wrapText="1"/>
    </xf>
    <xf numFmtId="176" fontId="5" fillId="3" borderId="0" xfId="1" applyNumberFormat="1" applyFont="1" applyFill="1" applyBorder="1" applyProtection="1">
      <alignment vertical="center"/>
    </xf>
    <xf numFmtId="0" fontId="5" fillId="3" borderId="0" xfId="0" applyFont="1" applyFill="1" applyBorder="1" applyAlignment="1" applyProtection="1">
      <alignment horizontal="center" vertical="center"/>
    </xf>
    <xf numFmtId="0" fontId="13" fillId="4" borderId="0" xfId="0" applyFont="1" applyFill="1" applyAlignment="1" applyProtection="1">
      <alignment vertical="center"/>
    </xf>
    <xf numFmtId="0" fontId="17" fillId="9" borderId="29" xfId="0" applyFont="1" applyFill="1" applyBorder="1" applyAlignment="1" applyProtection="1">
      <alignment horizontal="left" vertical="center"/>
    </xf>
    <xf numFmtId="0" fontId="13" fillId="4" borderId="0" xfId="0" applyFont="1" applyFill="1" applyAlignment="1" applyProtection="1">
      <alignment horizontal="left" vertical="top" wrapText="1"/>
    </xf>
    <xf numFmtId="0" fontId="13" fillId="4" borderId="0" xfId="0" applyFont="1" applyFill="1" applyAlignment="1" applyProtection="1">
      <alignment horizontal="center" vertical="center"/>
    </xf>
    <xf numFmtId="0" fontId="12" fillId="12" borderId="55" xfId="0" applyFont="1" applyFill="1" applyBorder="1" applyAlignment="1" applyProtection="1">
      <alignment horizontal="center" vertical="center"/>
    </xf>
    <xf numFmtId="0" fontId="13" fillId="0" borderId="30" xfId="0" applyFont="1" applyBorder="1" applyAlignment="1" applyProtection="1">
      <alignment horizontal="center" vertical="center" shrinkToFit="1"/>
      <protection locked="0"/>
    </xf>
    <xf numFmtId="0" fontId="13" fillId="0" borderId="30" xfId="0" applyFont="1" applyBorder="1" applyAlignment="1" applyProtection="1">
      <alignment horizontal="center" vertical="center"/>
      <protection locked="0"/>
    </xf>
    <xf numFmtId="176" fontId="5" fillId="0" borderId="43" xfId="1" applyNumberFormat="1" applyFont="1" applyFill="1" applyBorder="1" applyAlignment="1" applyProtection="1">
      <alignment vertical="center" shrinkToFit="1"/>
      <protection locked="0"/>
    </xf>
    <xf numFmtId="0" fontId="13" fillId="9" borderId="77" xfId="0" applyFont="1" applyFill="1" applyBorder="1" applyAlignment="1" applyProtection="1">
      <alignment vertical="center"/>
    </xf>
    <xf numFmtId="0" fontId="17" fillId="9" borderId="31" xfId="0" applyFont="1" applyFill="1" applyBorder="1" applyAlignment="1" applyProtection="1">
      <alignment horizontal="left" vertical="center"/>
    </xf>
    <xf numFmtId="0" fontId="26" fillId="8" borderId="0" xfId="0" applyFont="1" applyFill="1" applyBorder="1" applyProtection="1"/>
    <xf numFmtId="0" fontId="28" fillId="8" borderId="0" xfId="0" applyFont="1" applyFill="1" applyBorder="1" applyAlignment="1" applyProtection="1">
      <alignment horizontal="center" vertical="center"/>
    </xf>
    <xf numFmtId="0" fontId="29" fillId="8" borderId="0" xfId="0" applyFont="1" applyFill="1" applyBorder="1" applyAlignment="1" applyProtection="1">
      <alignment horizontal="center" vertical="center"/>
    </xf>
    <xf numFmtId="0" fontId="26" fillId="8" borderId="0" xfId="0" applyFont="1" applyFill="1" applyBorder="1" applyAlignment="1" applyProtection="1">
      <alignment horizontal="center" vertical="center" wrapText="1"/>
    </xf>
    <xf numFmtId="0" fontId="26" fillId="8" borderId="0" xfId="0" applyFont="1" applyFill="1" applyBorder="1" applyAlignment="1" applyProtection="1">
      <alignment horizontal="center" vertical="center"/>
    </xf>
    <xf numFmtId="183" fontId="26" fillId="8" borderId="0" xfId="0" applyNumberFormat="1" applyFont="1" applyFill="1" applyBorder="1" applyAlignment="1" applyProtection="1">
      <alignment horizontal="center" vertical="center"/>
    </xf>
    <xf numFmtId="182" fontId="26" fillId="8" borderId="0" xfId="0" applyNumberFormat="1" applyFont="1" applyFill="1" applyBorder="1" applyAlignment="1" applyProtection="1">
      <alignment horizontal="center" vertical="center"/>
    </xf>
    <xf numFmtId="0" fontId="30" fillId="8" borderId="0" xfId="0" applyFont="1" applyFill="1" applyBorder="1" applyAlignment="1" applyProtection="1">
      <alignment horizontal="center" vertical="center"/>
    </xf>
    <xf numFmtId="0" fontId="26" fillId="8" borderId="0" xfId="0" applyFont="1" applyFill="1" applyBorder="1" applyAlignment="1" applyProtection="1">
      <alignment vertical="center"/>
    </xf>
    <xf numFmtId="0" fontId="26" fillId="8" borderId="0" xfId="0" applyFont="1" applyFill="1" applyBorder="1" applyAlignment="1" applyProtection="1">
      <alignment wrapText="1"/>
    </xf>
    <xf numFmtId="177" fontId="32" fillId="9" borderId="58" xfId="2" applyNumberFormat="1" applyFont="1" applyFill="1" applyBorder="1" applyAlignment="1" applyProtection="1">
      <alignment horizontal="center" vertical="center"/>
    </xf>
    <xf numFmtId="0" fontId="13" fillId="3" borderId="78" xfId="0" applyFont="1" applyFill="1" applyBorder="1" applyAlignment="1" applyProtection="1">
      <alignment horizontal="center"/>
    </xf>
    <xf numFmtId="0" fontId="19" fillId="8" borderId="79" xfId="0" applyFont="1" applyFill="1" applyBorder="1" applyAlignment="1" applyProtection="1">
      <alignment horizontal="center" vertical="center"/>
    </xf>
    <xf numFmtId="14" fontId="0" fillId="0" borderId="61" xfId="0" applyNumberFormat="1" applyBorder="1" applyAlignment="1">
      <alignment horizontal="center" vertical="center"/>
    </xf>
    <xf numFmtId="0" fontId="0" fillId="0" borderId="61" xfId="0" applyBorder="1" applyAlignment="1">
      <alignment horizontal="center" vertical="center" wrapText="1"/>
    </xf>
    <xf numFmtId="181" fontId="13" fillId="0" borderId="30" xfId="0" applyNumberFormat="1" applyFont="1" applyBorder="1" applyAlignment="1" applyProtection="1">
      <alignment horizontal="center" vertical="center" shrinkToFit="1"/>
      <protection locked="0"/>
    </xf>
    <xf numFmtId="182" fontId="13" fillId="0" borderId="30" xfId="1" applyNumberFormat="1" applyFont="1" applyBorder="1" applyAlignment="1" applyProtection="1">
      <alignment horizontal="center" vertical="center" shrinkToFit="1"/>
      <protection locked="0"/>
    </xf>
    <xf numFmtId="184" fontId="13" fillId="0" borderId="30" xfId="1" applyNumberFormat="1" applyFont="1" applyBorder="1" applyAlignment="1" applyProtection="1">
      <alignment horizontal="center" vertical="center" shrinkToFit="1"/>
      <protection locked="0"/>
    </xf>
    <xf numFmtId="182" fontId="13" fillId="0" borderId="30" xfId="0" applyNumberFormat="1" applyFont="1" applyBorder="1" applyAlignment="1" applyProtection="1">
      <alignment horizontal="center" vertical="center" shrinkToFit="1"/>
      <protection locked="0"/>
    </xf>
    <xf numFmtId="0" fontId="13" fillId="4" borderId="61" xfId="0" applyFont="1" applyFill="1" applyBorder="1" applyAlignment="1" applyProtection="1">
      <alignment horizontal="center" vertical="center"/>
      <protection locked="0"/>
    </xf>
    <xf numFmtId="0" fontId="31" fillId="8" borderId="0" xfId="2" applyFont="1" applyFill="1" applyBorder="1" applyProtection="1"/>
    <xf numFmtId="180" fontId="26" fillId="8" borderId="0" xfId="0" applyNumberFormat="1" applyFont="1" applyFill="1" applyBorder="1" applyAlignment="1" applyProtection="1">
      <alignment vertical="center"/>
    </xf>
    <xf numFmtId="0" fontId="26" fillId="8" borderId="0" xfId="0" applyFont="1" applyFill="1" applyBorder="1" applyAlignment="1" applyProtection="1">
      <alignment vertical="center" wrapText="1"/>
    </xf>
    <xf numFmtId="0" fontId="23" fillId="4" borderId="71" xfId="0" applyFont="1" applyFill="1" applyBorder="1" applyAlignment="1">
      <alignment horizontal="center" vertical="center"/>
    </xf>
    <xf numFmtId="0" fontId="23" fillId="4" borderId="72" xfId="0" applyFont="1" applyFill="1" applyBorder="1" applyAlignment="1">
      <alignment horizontal="center" vertical="center"/>
    </xf>
    <xf numFmtId="0" fontId="5" fillId="9" borderId="28" xfId="0" applyFont="1" applyFill="1" applyBorder="1" applyAlignment="1" applyProtection="1">
      <alignment vertical="center"/>
    </xf>
    <xf numFmtId="0" fontId="5" fillId="9" borderId="29" xfId="0" applyFont="1" applyFill="1" applyBorder="1" applyAlignment="1" applyProtection="1">
      <alignment vertical="center"/>
    </xf>
    <xf numFmtId="0" fontId="12" fillId="6" borderId="9" xfId="0" applyFont="1" applyFill="1" applyBorder="1" applyAlignment="1" applyProtection="1">
      <alignment horizontal="center" vertical="center" wrapText="1"/>
    </xf>
    <xf numFmtId="0" fontId="12" fillId="6" borderId="40" xfId="0" applyFont="1" applyFill="1" applyBorder="1" applyAlignment="1" applyProtection="1">
      <alignment horizontal="center" vertical="center"/>
    </xf>
    <xf numFmtId="177" fontId="13" fillId="9" borderId="28" xfId="0" applyNumberFormat="1" applyFont="1" applyFill="1" applyBorder="1" applyAlignment="1" applyProtection="1">
      <alignment horizontal="center" vertical="center"/>
    </xf>
    <xf numFmtId="177" fontId="13" fillId="9" borderId="31" xfId="0" applyNumberFormat="1" applyFont="1" applyFill="1" applyBorder="1" applyAlignment="1" applyProtection="1">
      <alignment horizontal="center" vertical="center"/>
    </xf>
    <xf numFmtId="177" fontId="13" fillId="9" borderId="29" xfId="0" applyNumberFormat="1" applyFont="1" applyFill="1" applyBorder="1" applyAlignment="1" applyProtection="1">
      <alignment horizontal="center" vertical="center"/>
    </xf>
    <xf numFmtId="0" fontId="20" fillId="8" borderId="55" xfId="0" applyFont="1" applyFill="1" applyBorder="1" applyAlignment="1" applyProtection="1">
      <alignment horizontal="center" vertical="center"/>
    </xf>
    <xf numFmtId="0" fontId="14" fillId="9" borderId="45" xfId="0" applyFont="1" applyFill="1" applyBorder="1" applyAlignment="1" applyProtection="1">
      <alignment horizontal="left" vertical="center" wrapText="1"/>
    </xf>
    <xf numFmtId="0" fontId="14" fillId="9" borderId="46" xfId="0" applyFont="1" applyFill="1" applyBorder="1" applyAlignment="1" applyProtection="1">
      <alignment horizontal="left" vertical="center" wrapText="1"/>
    </xf>
    <xf numFmtId="0" fontId="14" fillId="9" borderId="47" xfId="0" applyFont="1" applyFill="1" applyBorder="1" applyAlignment="1" applyProtection="1">
      <alignment horizontal="left" vertical="center" wrapText="1"/>
    </xf>
    <xf numFmtId="0" fontId="12" fillId="6" borderId="44" xfId="0" applyFont="1" applyFill="1" applyBorder="1" applyAlignment="1" applyProtection="1">
      <alignment horizontal="center" vertical="center" wrapText="1"/>
    </xf>
    <xf numFmtId="0" fontId="12" fillId="12" borderId="55" xfId="0" applyFont="1" applyFill="1" applyBorder="1" applyAlignment="1" applyProtection="1">
      <alignment horizontal="center" vertical="center"/>
    </xf>
    <xf numFmtId="0" fontId="4" fillId="2" borderId="0" xfId="0" applyFont="1" applyFill="1" applyAlignment="1" applyProtection="1">
      <alignment horizontal="center" vertical="center"/>
    </xf>
    <xf numFmtId="0" fontId="6" fillId="4" borderId="1" xfId="0" applyFont="1" applyFill="1" applyBorder="1" applyAlignment="1" applyProtection="1">
      <alignment horizontal="center" vertical="center"/>
    </xf>
    <xf numFmtId="0" fontId="7" fillId="5" borderId="2" xfId="0" applyFont="1" applyFill="1" applyBorder="1" applyAlignment="1" applyProtection="1">
      <alignment horizontal="left" vertical="center" wrapText="1"/>
    </xf>
    <xf numFmtId="0" fontId="7" fillId="5" borderId="3" xfId="0" applyFont="1" applyFill="1" applyBorder="1" applyAlignment="1" applyProtection="1">
      <alignment horizontal="left" vertical="center" wrapText="1"/>
    </xf>
    <xf numFmtId="0" fontId="7" fillId="5" borderId="4" xfId="0" applyFont="1" applyFill="1" applyBorder="1" applyAlignment="1" applyProtection="1">
      <alignment horizontal="left" vertical="center" wrapText="1"/>
    </xf>
    <xf numFmtId="0" fontId="7" fillId="5" borderId="5" xfId="0" applyFont="1" applyFill="1" applyBorder="1" applyAlignment="1" applyProtection="1">
      <alignment horizontal="left" vertical="center" wrapText="1"/>
    </xf>
    <xf numFmtId="0" fontId="7" fillId="5" borderId="6" xfId="0" applyFont="1" applyFill="1" applyBorder="1" applyAlignment="1" applyProtection="1">
      <alignment horizontal="left" vertical="center" wrapText="1"/>
    </xf>
    <xf numFmtId="0" fontId="7" fillId="5" borderId="7" xfId="0" applyFont="1" applyFill="1" applyBorder="1" applyAlignment="1" applyProtection="1">
      <alignment horizontal="left" vertical="center" wrapText="1"/>
    </xf>
    <xf numFmtId="0" fontId="12" fillId="6" borderId="8" xfId="0" applyFont="1" applyFill="1" applyBorder="1" applyAlignment="1" applyProtection="1">
      <alignment horizontal="center" vertical="center"/>
    </xf>
    <xf numFmtId="0" fontId="12" fillId="6" borderId="9" xfId="0" applyFont="1" applyFill="1" applyBorder="1" applyAlignment="1" applyProtection="1">
      <alignment horizontal="center" vertical="center"/>
    </xf>
    <xf numFmtId="0" fontId="13" fillId="0" borderId="1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5" fillId="9" borderId="42" xfId="0" applyFont="1" applyFill="1" applyBorder="1" applyAlignment="1" applyProtection="1">
      <alignment horizontal="left" vertical="center"/>
    </xf>
    <xf numFmtId="0" fontId="5" fillId="9" borderId="37" xfId="0" applyFont="1" applyFill="1" applyBorder="1" applyAlignment="1" applyProtection="1">
      <alignment horizontal="center" vertical="center"/>
    </xf>
    <xf numFmtId="0" fontId="5" fillId="9" borderId="28" xfId="0" applyFont="1" applyFill="1" applyBorder="1" applyAlignment="1" applyProtection="1">
      <alignment horizontal="center" vertical="center"/>
    </xf>
    <xf numFmtId="0" fontId="5" fillId="9" borderId="29" xfId="0" applyFont="1" applyFill="1" applyBorder="1" applyAlignment="1" applyProtection="1">
      <alignment horizontal="center" vertical="center"/>
    </xf>
    <xf numFmtId="0" fontId="5" fillId="9" borderId="37" xfId="0" applyFont="1" applyFill="1" applyBorder="1" applyAlignment="1" applyProtection="1">
      <alignment horizontal="left" vertical="center"/>
    </xf>
    <xf numFmtId="0" fontId="5" fillId="9" borderId="25" xfId="0" applyFont="1" applyFill="1" applyBorder="1" applyAlignment="1" applyProtection="1">
      <alignment vertical="center"/>
    </xf>
    <xf numFmtId="0" fontId="5" fillId="9" borderId="26" xfId="0" applyFont="1" applyFill="1" applyBorder="1" applyAlignment="1" applyProtection="1">
      <alignment vertical="center"/>
    </xf>
    <xf numFmtId="0" fontId="5" fillId="9" borderId="27" xfId="0" applyFont="1" applyFill="1" applyBorder="1" applyAlignment="1" applyProtection="1">
      <alignment horizontal="center" vertical="center"/>
    </xf>
    <xf numFmtId="0" fontId="5" fillId="9" borderId="27" xfId="0" applyFont="1" applyFill="1" applyBorder="1" applyAlignment="1" applyProtection="1">
      <alignment horizontal="left" vertical="center"/>
    </xf>
    <xf numFmtId="0" fontId="5" fillId="9" borderId="24" xfId="0" applyFont="1" applyFill="1" applyBorder="1" applyAlignment="1" applyProtection="1">
      <alignment horizontal="center" vertical="center"/>
    </xf>
    <xf numFmtId="0" fontId="5" fillId="9" borderId="28" xfId="0" applyFont="1" applyFill="1" applyBorder="1" applyAlignment="1" applyProtection="1">
      <alignment horizontal="left" vertical="center"/>
    </xf>
    <xf numFmtId="0" fontId="5" fillId="9" borderId="29" xfId="0" applyFont="1" applyFill="1" applyBorder="1" applyAlignment="1" applyProtection="1">
      <alignment horizontal="left" vertical="center"/>
    </xf>
    <xf numFmtId="0" fontId="8" fillId="6" borderId="35" xfId="0" applyFont="1" applyFill="1" applyBorder="1" applyAlignment="1" applyProtection="1">
      <alignment horizontal="center" vertical="center" wrapText="1"/>
    </xf>
    <xf numFmtId="0" fontId="8" fillId="6" borderId="22" xfId="0" applyFont="1" applyFill="1" applyBorder="1" applyAlignment="1" applyProtection="1">
      <alignment horizontal="center" vertical="center" wrapText="1"/>
    </xf>
    <xf numFmtId="0" fontId="12" fillId="7" borderId="0" xfId="0" applyFont="1" applyFill="1" applyAlignment="1" applyProtection="1">
      <alignment horizontal="center" vertical="center"/>
    </xf>
    <xf numFmtId="0" fontId="12" fillId="6" borderId="40" xfId="0" applyFont="1" applyFill="1" applyBorder="1" applyAlignment="1" applyProtection="1">
      <alignment horizontal="center" vertical="center" wrapText="1"/>
    </xf>
    <xf numFmtId="0" fontId="12" fillId="6" borderId="0" xfId="0" applyFont="1" applyFill="1" applyBorder="1" applyAlignment="1" applyProtection="1">
      <alignment horizontal="center" vertical="center" wrapText="1"/>
    </xf>
    <xf numFmtId="0" fontId="14" fillId="9" borderId="45" xfId="0" applyFont="1" applyFill="1" applyBorder="1" applyAlignment="1" applyProtection="1">
      <alignment vertical="center" wrapText="1"/>
    </xf>
    <xf numFmtId="0" fontId="14" fillId="9" borderId="46" xfId="0" applyFont="1" applyFill="1" applyBorder="1" applyAlignment="1" applyProtection="1">
      <alignment vertical="center" wrapText="1"/>
    </xf>
    <xf numFmtId="0" fontId="14" fillId="9" borderId="47" xfId="0" applyFont="1" applyFill="1" applyBorder="1" applyAlignment="1" applyProtection="1">
      <alignment vertical="center" wrapText="1"/>
    </xf>
    <xf numFmtId="0" fontId="5" fillId="9" borderId="31" xfId="0" applyFont="1" applyFill="1" applyBorder="1" applyAlignment="1" applyProtection="1">
      <alignment horizontal="center" vertical="center"/>
    </xf>
    <xf numFmtId="0" fontId="8" fillId="6" borderId="19" xfId="0" applyFont="1" applyFill="1" applyBorder="1" applyAlignment="1" applyProtection="1">
      <alignment horizontal="center" vertical="center" wrapText="1"/>
    </xf>
    <xf numFmtId="0" fontId="8" fillId="6" borderId="20" xfId="0" applyFont="1" applyFill="1" applyBorder="1" applyAlignment="1" applyProtection="1">
      <alignment horizontal="center" vertical="center" wrapText="1"/>
    </xf>
    <xf numFmtId="0" fontId="8" fillId="6" borderId="23" xfId="0" applyFont="1" applyFill="1" applyBorder="1" applyAlignment="1" applyProtection="1">
      <alignment horizontal="center" vertical="center" wrapText="1"/>
    </xf>
    <xf numFmtId="0" fontId="5" fillId="9" borderId="25" xfId="0" applyFont="1" applyFill="1" applyBorder="1" applyAlignment="1" applyProtection="1">
      <alignment horizontal="center" vertical="center"/>
    </xf>
    <xf numFmtId="0" fontId="5" fillId="9" borderId="38" xfId="0" applyFont="1" applyFill="1" applyBorder="1" applyAlignment="1" applyProtection="1">
      <alignment horizontal="center" vertical="center"/>
    </xf>
    <xf numFmtId="0" fontId="12" fillId="7" borderId="45" xfId="0" applyFont="1" applyFill="1" applyBorder="1" applyAlignment="1" applyProtection="1">
      <alignment horizontal="center" vertical="center"/>
    </xf>
    <xf numFmtId="0" fontId="12" fillId="7" borderId="46" xfId="0" applyFont="1" applyFill="1" applyBorder="1" applyAlignment="1" applyProtection="1">
      <alignment horizontal="center" vertical="center"/>
    </xf>
    <xf numFmtId="0" fontId="12" fillId="7" borderId="47" xfId="0" applyFont="1" applyFill="1" applyBorder="1" applyAlignment="1" applyProtection="1">
      <alignment horizontal="center" vertical="center"/>
    </xf>
    <xf numFmtId="0" fontId="5" fillId="9" borderId="24" xfId="0" applyFont="1" applyFill="1" applyBorder="1" applyAlignment="1" applyProtection="1">
      <alignment horizontal="left" vertical="center"/>
    </xf>
    <xf numFmtId="0" fontId="5" fillId="9" borderId="9" xfId="0" applyFont="1" applyFill="1" applyBorder="1" applyAlignment="1" applyProtection="1">
      <alignment vertical="center"/>
    </xf>
    <xf numFmtId="0" fontId="5" fillId="9" borderId="32" xfId="0" applyFont="1" applyFill="1" applyBorder="1" applyAlignment="1" applyProtection="1">
      <alignment vertical="center"/>
    </xf>
    <xf numFmtId="0" fontId="8" fillId="6" borderId="60" xfId="0" applyFont="1" applyFill="1" applyBorder="1" applyAlignment="1" applyProtection="1">
      <alignment horizontal="center" vertical="center" wrapText="1"/>
    </xf>
    <xf numFmtId="0" fontId="8" fillId="6" borderId="21" xfId="0" applyFont="1" applyFill="1" applyBorder="1" applyAlignment="1" applyProtection="1">
      <alignment horizontal="center" vertical="center" wrapText="1"/>
    </xf>
    <xf numFmtId="0" fontId="8" fillId="6" borderId="0" xfId="0" applyFont="1" applyFill="1" applyBorder="1" applyAlignment="1" applyProtection="1">
      <alignment horizontal="center" vertical="center" wrapText="1"/>
    </xf>
    <xf numFmtId="0" fontId="5" fillId="0" borderId="10"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182" fontId="13" fillId="14" borderId="70" xfId="1" applyNumberFormat="1" applyFont="1" applyFill="1" applyBorder="1" applyAlignment="1" applyProtection="1">
      <alignment horizontal="center" vertical="center"/>
    </xf>
    <xf numFmtId="182" fontId="13" fillId="14" borderId="39" xfId="1" applyNumberFormat="1" applyFont="1" applyFill="1" applyBorder="1" applyAlignment="1" applyProtection="1">
      <alignment horizontal="center" vertical="center"/>
    </xf>
    <xf numFmtId="0" fontId="13" fillId="9" borderId="0" xfId="0" applyFont="1" applyFill="1" applyBorder="1" applyAlignment="1" applyProtection="1">
      <alignment horizontal="left" vertical="center"/>
    </xf>
    <xf numFmtId="0" fontId="8" fillId="6" borderId="20" xfId="0" applyFont="1" applyFill="1" applyBorder="1" applyAlignment="1" applyProtection="1">
      <alignment horizontal="center" vertical="center"/>
    </xf>
    <xf numFmtId="0" fontId="8" fillId="6" borderId="23" xfId="0" applyFont="1" applyFill="1" applyBorder="1" applyAlignment="1" applyProtection="1">
      <alignment horizontal="center" vertical="center"/>
    </xf>
    <xf numFmtId="0" fontId="8" fillId="6" borderId="21" xfId="0" applyFont="1" applyFill="1" applyBorder="1" applyAlignment="1" applyProtection="1">
      <alignment horizontal="center" vertical="center"/>
    </xf>
    <xf numFmtId="0" fontId="8" fillId="6" borderId="0" xfId="0" applyFont="1" applyFill="1" applyAlignment="1" applyProtection="1">
      <alignment horizontal="center" vertical="center"/>
    </xf>
    <xf numFmtId="179" fontId="16" fillId="0" borderId="31" xfId="0" applyNumberFormat="1" applyFont="1" applyBorder="1" applyAlignment="1" applyProtection="1">
      <alignment horizontal="center" vertical="center" shrinkToFit="1"/>
    </xf>
    <xf numFmtId="0" fontId="13" fillId="4" borderId="33" xfId="0" applyFont="1" applyFill="1" applyBorder="1" applyAlignment="1" applyProtection="1">
      <alignment horizontal="center" vertical="center"/>
    </xf>
    <xf numFmtId="0" fontId="13" fillId="4" borderId="34" xfId="0" applyFont="1" applyFill="1" applyBorder="1" applyAlignment="1" applyProtection="1">
      <alignment horizontal="center" vertical="center"/>
    </xf>
    <xf numFmtId="0" fontId="12" fillId="6" borderId="28" xfId="0" applyFont="1" applyFill="1" applyBorder="1" applyAlignment="1" applyProtection="1">
      <alignment horizontal="center" vertical="center"/>
    </xf>
    <xf numFmtId="0" fontId="12" fillId="6" borderId="29" xfId="0" applyFont="1" applyFill="1" applyBorder="1" applyAlignment="1" applyProtection="1">
      <alignment horizontal="center" vertical="center"/>
    </xf>
    <xf numFmtId="0" fontId="5" fillId="9" borderId="8" xfId="0" applyFont="1" applyFill="1" applyBorder="1" applyAlignment="1" applyProtection="1">
      <alignment horizontal="left" vertical="center"/>
    </xf>
    <xf numFmtId="0" fontId="9" fillId="9" borderId="13" xfId="0" applyFont="1" applyFill="1" applyBorder="1" applyAlignment="1" applyProtection="1">
      <alignment horizontal="left" vertical="center" wrapText="1"/>
    </xf>
    <xf numFmtId="0" fontId="9" fillId="9" borderId="14" xfId="0" applyFont="1" applyFill="1" applyBorder="1" applyAlignment="1" applyProtection="1">
      <alignment horizontal="left" vertical="center" wrapText="1"/>
    </xf>
    <xf numFmtId="0" fontId="9" fillId="9" borderId="15" xfId="0" applyFont="1" applyFill="1" applyBorder="1" applyAlignment="1" applyProtection="1">
      <alignment horizontal="left" vertical="center" wrapText="1"/>
    </xf>
    <xf numFmtId="0" fontId="9" fillId="9" borderId="16" xfId="0" applyFont="1" applyFill="1" applyBorder="1" applyAlignment="1" applyProtection="1">
      <alignment horizontal="left" vertical="center" wrapText="1"/>
    </xf>
    <xf numFmtId="0" fontId="9" fillId="9" borderId="17" xfId="0" applyFont="1" applyFill="1" applyBorder="1" applyAlignment="1" applyProtection="1">
      <alignment horizontal="left" vertical="center" wrapText="1"/>
    </xf>
    <xf numFmtId="0" fontId="9" fillId="9" borderId="18" xfId="0" applyFont="1" applyFill="1" applyBorder="1" applyAlignment="1" applyProtection="1">
      <alignment horizontal="left" vertical="center" wrapText="1"/>
    </xf>
    <xf numFmtId="0" fontId="5" fillId="9" borderId="27" xfId="0" applyFont="1" applyFill="1" applyBorder="1" applyAlignment="1" applyProtection="1">
      <alignment horizontal="left" vertical="center" wrapText="1"/>
    </xf>
    <xf numFmtId="0" fontId="5" fillId="9" borderId="24" xfId="0" applyFont="1" applyFill="1" applyBorder="1" applyAlignment="1" applyProtection="1">
      <alignment horizontal="left" vertical="center" wrapText="1"/>
    </xf>
    <xf numFmtId="0" fontId="5" fillId="9" borderId="8" xfId="0" applyFont="1" applyFill="1" applyBorder="1" applyAlignment="1" applyProtection="1">
      <alignment horizontal="center" vertical="center"/>
    </xf>
    <xf numFmtId="0" fontId="13" fillId="0" borderId="1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3" fillId="0" borderId="12" xfId="0" applyFont="1" applyBorder="1" applyAlignment="1" applyProtection="1">
      <alignment vertical="center"/>
      <protection locked="0"/>
    </xf>
    <xf numFmtId="0" fontId="12" fillId="12" borderId="56" xfId="0" applyFont="1" applyFill="1" applyBorder="1" applyAlignment="1" applyProtection="1">
      <alignment horizontal="center" vertical="center"/>
    </xf>
    <xf numFmtId="0" fontId="12" fillId="12" borderId="48" xfId="0" applyFont="1" applyFill="1" applyBorder="1" applyAlignment="1" applyProtection="1">
      <alignment horizontal="center" vertical="center"/>
    </xf>
    <xf numFmtId="0" fontId="12" fillId="12" borderId="57" xfId="0" applyFont="1" applyFill="1" applyBorder="1" applyAlignment="1" applyProtection="1">
      <alignment horizontal="center" vertical="center"/>
    </xf>
    <xf numFmtId="0" fontId="5" fillId="9" borderId="36" xfId="0" applyFont="1" applyFill="1" applyBorder="1" applyAlignment="1" applyProtection="1">
      <alignment horizontal="center" vertical="center"/>
    </xf>
    <xf numFmtId="0" fontId="5" fillId="9" borderId="39" xfId="0" applyFont="1" applyFill="1" applyBorder="1" applyAlignment="1" applyProtection="1">
      <alignment vertical="center"/>
    </xf>
    <xf numFmtId="0" fontId="5" fillId="9" borderId="41" xfId="0" applyFont="1" applyFill="1" applyBorder="1" applyAlignment="1" applyProtection="1">
      <alignment vertical="center"/>
    </xf>
    <xf numFmtId="0" fontId="5" fillId="0" borderId="30" xfId="0" applyFont="1" applyBorder="1" applyAlignment="1" applyProtection="1">
      <alignment horizontal="left" vertical="center"/>
      <protection locked="0"/>
    </xf>
    <xf numFmtId="0" fontId="27" fillId="8" borderId="0" xfId="0" applyFont="1" applyFill="1" applyBorder="1" applyAlignment="1" applyProtection="1">
      <alignment horizontal="center" vertical="center"/>
    </xf>
    <xf numFmtId="0" fontId="12" fillId="6" borderId="28" xfId="0" applyFont="1" applyFill="1" applyBorder="1" applyAlignment="1" applyProtection="1">
      <alignment horizontal="center" vertical="center" wrapText="1"/>
    </xf>
    <xf numFmtId="0" fontId="12" fillId="6" borderId="38" xfId="0" applyFont="1" applyFill="1" applyBorder="1" applyAlignment="1" applyProtection="1">
      <alignment horizontal="center" vertical="center" wrapText="1"/>
    </xf>
    <xf numFmtId="0" fontId="12" fillId="6" borderId="49" xfId="0" applyFont="1" applyFill="1" applyBorder="1" applyAlignment="1" applyProtection="1">
      <alignment horizontal="center" vertical="center" wrapText="1"/>
    </xf>
    <xf numFmtId="0" fontId="12" fillId="6" borderId="50" xfId="0" applyFont="1" applyFill="1" applyBorder="1" applyAlignment="1" applyProtection="1">
      <alignment horizontal="center" vertical="center" wrapText="1"/>
    </xf>
    <xf numFmtId="0" fontId="12" fillId="6" borderId="54" xfId="0" applyFont="1" applyFill="1" applyBorder="1" applyAlignment="1" applyProtection="1">
      <alignment horizontal="center" vertical="center" wrapText="1"/>
    </xf>
    <xf numFmtId="0" fontId="12" fillId="6" borderId="52" xfId="0" applyFont="1" applyFill="1" applyBorder="1" applyAlignment="1" applyProtection="1">
      <alignment horizontal="center" vertical="center" wrapText="1"/>
    </xf>
    <xf numFmtId="0" fontId="12" fillId="6" borderId="51" xfId="0" applyFont="1" applyFill="1" applyBorder="1" applyAlignment="1" applyProtection="1">
      <alignment horizontal="center" vertical="center" wrapText="1"/>
    </xf>
    <xf numFmtId="0" fontId="12" fillId="6" borderId="53" xfId="0" applyFont="1" applyFill="1" applyBorder="1" applyAlignment="1" applyProtection="1">
      <alignment horizontal="center" vertical="center" wrapText="1"/>
    </xf>
    <xf numFmtId="0" fontId="14" fillId="9" borderId="13"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4" fillId="9" borderId="16" xfId="0" applyFont="1" applyFill="1" applyBorder="1" applyAlignment="1" applyProtection="1">
      <alignment horizontal="left" vertical="center" wrapText="1"/>
    </xf>
    <xf numFmtId="0" fontId="14" fillId="9" borderId="17" xfId="0" applyFont="1" applyFill="1" applyBorder="1" applyAlignment="1" applyProtection="1">
      <alignment horizontal="left" vertical="center" wrapText="1"/>
    </xf>
    <xf numFmtId="0" fontId="14" fillId="9" borderId="18" xfId="0" applyFont="1" applyFill="1" applyBorder="1" applyAlignment="1" applyProtection="1">
      <alignment horizontal="left" vertical="center" wrapText="1"/>
    </xf>
    <xf numFmtId="0" fontId="12" fillId="3" borderId="36" xfId="0" applyFont="1" applyFill="1" applyBorder="1" applyAlignment="1" applyProtection="1">
      <alignment horizontal="center" vertical="center" wrapText="1"/>
    </xf>
  </cellXfs>
  <cellStyles count="3">
    <cellStyle name="ハイパーリンク" xfId="2" builtinId="8"/>
    <cellStyle name="桁区切り" xfId="1" builtinId="6"/>
    <cellStyle name="標準" xfId="0" builtinId="0"/>
  </cellStyles>
  <dxfs count="11">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ont>
        <b/>
        <i val="0"/>
        <color theme="0"/>
      </font>
      <fill>
        <patternFill>
          <bgColor rgb="FFFF0000"/>
        </patternFill>
      </fill>
    </dxf>
    <dxf>
      <font>
        <b/>
        <i val="0"/>
        <color theme="0"/>
      </font>
      <fill>
        <patternFill>
          <bgColor rgb="FFFF0000"/>
        </patternFill>
      </fill>
    </dxf>
    <dxf>
      <fill>
        <patternFill patternType="darkGrid">
          <bgColor theme="0"/>
        </patternFill>
      </fill>
    </dxf>
    <dxf>
      <fill>
        <patternFill patternType="darkGrid">
          <fgColor auto="1"/>
          <bgColor theme="0"/>
        </patternFill>
      </fill>
    </dxf>
    <dxf>
      <fill>
        <patternFill patternType="darkGrid">
          <bgColor theme="0"/>
        </patternFill>
      </fill>
    </dxf>
    <dxf>
      <font>
        <b/>
        <i val="0"/>
      </font>
      <fill>
        <patternFill>
          <bgColor theme="4" tint="0.39994506668294322"/>
        </patternFill>
      </fill>
    </dxf>
    <dxf>
      <font>
        <b/>
        <i val="0"/>
      </font>
      <fill>
        <patternFill>
          <bgColor theme="5" tint="0.39994506668294322"/>
        </patternFill>
      </fill>
    </dxf>
  </dxfs>
  <tableStyles count="0" defaultTableStyle="TableStyleMedium2" defaultPivotStyle="PivotStyleLight16"/>
  <colors>
    <mruColors>
      <color rgb="FF0027BC"/>
      <color rgb="FF72C7E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219827</xdr:colOff>
      <xdr:row>85</xdr:row>
      <xdr:rowOff>19050</xdr:rowOff>
    </xdr:from>
    <xdr:to>
      <xdr:col>7</xdr:col>
      <xdr:colOff>501193</xdr:colOff>
      <xdr:row>86</xdr:row>
      <xdr:rowOff>2011</xdr:rowOff>
    </xdr:to>
    <xdr:sp macro="" textlink="">
      <xdr:nvSpPr>
        <xdr:cNvPr id="6" name="下矢印 22">
          <a:extLst>
            <a:ext uri="{FF2B5EF4-FFF2-40B4-BE49-F238E27FC236}">
              <a16:creationId xmlns:a16="http://schemas.microsoft.com/office/drawing/2014/main" id="{B89915CC-8899-4B36-99C1-696A4F7B0292}"/>
            </a:ext>
          </a:extLst>
        </xdr:cNvPr>
        <xdr:cNvSpPr/>
      </xdr:nvSpPr>
      <xdr:spPr>
        <a:xfrm rot="10800000">
          <a:off x="4725152" y="15963900"/>
          <a:ext cx="281366" cy="249661"/>
        </a:xfrm>
        <a:prstGeom prst="down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13449</xdr:colOff>
      <xdr:row>29</xdr:row>
      <xdr:rowOff>69475</xdr:rowOff>
    </xdr:from>
    <xdr:to>
      <xdr:col>5</xdr:col>
      <xdr:colOff>2</xdr:colOff>
      <xdr:row>29</xdr:row>
      <xdr:rowOff>461680</xdr:rowOff>
    </xdr:to>
    <xdr:sp macro="" textlink="">
      <xdr:nvSpPr>
        <xdr:cNvPr id="90" name="矢印: 上 89">
          <a:extLst>
            <a:ext uri="{FF2B5EF4-FFF2-40B4-BE49-F238E27FC236}">
              <a16:creationId xmlns:a16="http://schemas.microsoft.com/office/drawing/2014/main" id="{28EE3035-F915-43CA-91CB-523D5AAE9518}"/>
            </a:ext>
          </a:extLst>
        </xdr:cNvPr>
        <xdr:cNvSpPr/>
      </xdr:nvSpPr>
      <xdr:spPr>
        <a:xfrm rot="5400000">
          <a:off x="3334873" y="4253751"/>
          <a:ext cx="392205" cy="939053"/>
        </a:xfrm>
        <a:prstGeom prs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342904</xdr:colOff>
      <xdr:row>29</xdr:row>
      <xdr:rowOff>97489</xdr:rowOff>
    </xdr:from>
    <xdr:to>
      <xdr:col>10</xdr:col>
      <xdr:colOff>1682</xdr:colOff>
      <xdr:row>29</xdr:row>
      <xdr:rowOff>489694</xdr:rowOff>
    </xdr:to>
    <xdr:sp macro="" textlink="">
      <xdr:nvSpPr>
        <xdr:cNvPr id="91" name="矢印: 上 90">
          <a:extLst>
            <a:ext uri="{FF2B5EF4-FFF2-40B4-BE49-F238E27FC236}">
              <a16:creationId xmlns:a16="http://schemas.microsoft.com/office/drawing/2014/main" id="{031AAFC4-8340-4759-92DF-3C9B7227661B}"/>
            </a:ext>
          </a:extLst>
        </xdr:cNvPr>
        <xdr:cNvSpPr/>
      </xdr:nvSpPr>
      <xdr:spPr>
        <a:xfrm rot="16200000">
          <a:off x="7834315" y="5826778"/>
          <a:ext cx="392205" cy="1582828"/>
        </a:xfrm>
        <a:prstGeom prs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721823</xdr:colOff>
      <xdr:row>33</xdr:row>
      <xdr:rowOff>0</xdr:rowOff>
    </xdr:from>
    <xdr:to>
      <xdr:col>6</xdr:col>
      <xdr:colOff>307204</xdr:colOff>
      <xdr:row>34</xdr:row>
      <xdr:rowOff>7842</xdr:rowOff>
    </xdr:to>
    <xdr:sp macro="" textlink="">
      <xdr:nvSpPr>
        <xdr:cNvPr id="93" name="矢印: 上 92">
          <a:extLst>
            <a:ext uri="{FF2B5EF4-FFF2-40B4-BE49-F238E27FC236}">
              <a16:creationId xmlns:a16="http://schemas.microsoft.com/office/drawing/2014/main" id="{368928D9-EA55-40C0-B519-87CDDBB69428}"/>
            </a:ext>
          </a:extLst>
        </xdr:cNvPr>
        <xdr:cNvSpPr/>
      </xdr:nvSpPr>
      <xdr:spPr>
        <a:xfrm>
          <a:off x="4731848" y="5772150"/>
          <a:ext cx="547406" cy="198342"/>
        </a:xfrm>
        <a:prstGeom prs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612965</xdr:colOff>
      <xdr:row>65</xdr:row>
      <xdr:rowOff>0</xdr:rowOff>
    </xdr:from>
    <xdr:to>
      <xdr:col>2</xdr:col>
      <xdr:colOff>198346</xdr:colOff>
      <xdr:row>66</xdr:row>
      <xdr:rowOff>7842</xdr:rowOff>
    </xdr:to>
    <xdr:sp macro="" textlink="">
      <xdr:nvSpPr>
        <xdr:cNvPr id="105" name="矢印: 上 104">
          <a:extLst>
            <a:ext uri="{FF2B5EF4-FFF2-40B4-BE49-F238E27FC236}">
              <a16:creationId xmlns:a16="http://schemas.microsoft.com/office/drawing/2014/main" id="{3366E2F1-273C-4C58-B885-0CAAB26C32B5}"/>
            </a:ext>
          </a:extLst>
        </xdr:cNvPr>
        <xdr:cNvSpPr/>
      </xdr:nvSpPr>
      <xdr:spPr>
        <a:xfrm>
          <a:off x="774890" y="15935325"/>
          <a:ext cx="547406" cy="198342"/>
        </a:xfrm>
        <a:prstGeom prst="up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13607</xdr:colOff>
      <xdr:row>93</xdr:row>
      <xdr:rowOff>13611</xdr:rowOff>
    </xdr:from>
    <xdr:to>
      <xdr:col>8</xdr:col>
      <xdr:colOff>0</xdr:colOff>
      <xdr:row>93</xdr:row>
      <xdr:rowOff>489857</xdr:rowOff>
    </xdr:to>
    <xdr:sp macro="" textlink="">
      <xdr:nvSpPr>
        <xdr:cNvPr id="107" name="矢印: 上 106">
          <a:extLst>
            <a:ext uri="{FF2B5EF4-FFF2-40B4-BE49-F238E27FC236}">
              <a16:creationId xmlns:a16="http://schemas.microsoft.com/office/drawing/2014/main" id="{E5840035-74F6-4A38-BC27-EA64DFB93C3D}"/>
            </a:ext>
          </a:extLst>
        </xdr:cNvPr>
        <xdr:cNvSpPr/>
      </xdr:nvSpPr>
      <xdr:spPr>
        <a:xfrm rot="5400000">
          <a:off x="5702756" y="21985062"/>
          <a:ext cx="476246" cy="1910443"/>
        </a:xfrm>
        <a:prstGeom prst="up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kumimoji="1" lang="en-US" altLang="ja-JP" sz="1200"/>
            <a:t>kgCO2 </a:t>
          </a:r>
          <a:r>
            <a:rPr kumimoji="1" lang="ja-JP" altLang="en-US" sz="1200"/>
            <a:t>⇒ </a:t>
          </a:r>
          <a:r>
            <a:rPr kumimoji="1" lang="en-US" altLang="ja-JP" sz="1200"/>
            <a:t>tCO2</a:t>
          </a:r>
          <a:r>
            <a:rPr kumimoji="1" lang="ja-JP" altLang="en-US" sz="1200"/>
            <a:t>変換</a:t>
          </a:r>
          <a:endParaRPr kumimoji="1" lang="ja-JP" altLang="en-US" sz="1100"/>
        </a:p>
      </xdr:txBody>
    </xdr:sp>
    <xdr:clientData/>
  </xdr:twoCellAnchor>
  <xdr:twoCellAnchor>
    <xdr:from>
      <xdr:col>3</xdr:col>
      <xdr:colOff>571499</xdr:colOff>
      <xdr:row>92</xdr:row>
      <xdr:rowOff>0</xdr:rowOff>
    </xdr:from>
    <xdr:to>
      <xdr:col>3</xdr:col>
      <xdr:colOff>902878</xdr:colOff>
      <xdr:row>93</xdr:row>
      <xdr:rowOff>13607</xdr:rowOff>
    </xdr:to>
    <xdr:sp macro="" textlink="">
      <xdr:nvSpPr>
        <xdr:cNvPr id="109" name="矢印: 上 108">
          <a:extLst>
            <a:ext uri="{FF2B5EF4-FFF2-40B4-BE49-F238E27FC236}">
              <a16:creationId xmlns:a16="http://schemas.microsoft.com/office/drawing/2014/main" id="{3011D60A-8761-41FD-8913-F14A4AE4BDA1}"/>
            </a:ext>
          </a:extLst>
        </xdr:cNvPr>
        <xdr:cNvSpPr/>
      </xdr:nvSpPr>
      <xdr:spPr>
        <a:xfrm rot="10800000">
          <a:off x="2657474" y="22083033"/>
          <a:ext cx="331379" cy="619124"/>
        </a:xfrm>
        <a:prstGeom prst="up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13607</xdr:colOff>
      <xdr:row>95</xdr:row>
      <xdr:rowOff>40825</xdr:rowOff>
    </xdr:from>
    <xdr:to>
      <xdr:col>8</xdr:col>
      <xdr:colOff>0</xdr:colOff>
      <xdr:row>96</xdr:row>
      <xdr:rowOff>13607</xdr:rowOff>
    </xdr:to>
    <xdr:sp macro="" textlink="">
      <xdr:nvSpPr>
        <xdr:cNvPr id="110" name="矢印: 上 109">
          <a:extLst>
            <a:ext uri="{FF2B5EF4-FFF2-40B4-BE49-F238E27FC236}">
              <a16:creationId xmlns:a16="http://schemas.microsoft.com/office/drawing/2014/main" id="{E0D0E291-D072-48F2-A53E-CD222F0BCA2A}"/>
            </a:ext>
          </a:extLst>
        </xdr:cNvPr>
        <xdr:cNvSpPr/>
      </xdr:nvSpPr>
      <xdr:spPr>
        <a:xfrm rot="5400000">
          <a:off x="5702075" y="23022607"/>
          <a:ext cx="477607" cy="1910443"/>
        </a:xfrm>
        <a:prstGeom prst="up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kumimoji="1" lang="en-US" altLang="ja-JP" sz="1200"/>
            <a:t>kgCO2 </a:t>
          </a:r>
          <a:r>
            <a:rPr kumimoji="1" lang="ja-JP" altLang="en-US" sz="1200"/>
            <a:t>⇒ </a:t>
          </a:r>
          <a:r>
            <a:rPr kumimoji="1" lang="en-US" altLang="ja-JP" sz="1200"/>
            <a:t>tCO2</a:t>
          </a:r>
          <a:r>
            <a:rPr kumimoji="1" lang="ja-JP" altLang="en-US" sz="1200"/>
            <a:t>変換</a:t>
          </a:r>
          <a:endParaRPr kumimoji="1" lang="ja-JP" altLang="en-US" sz="1100"/>
        </a:p>
      </xdr:txBody>
    </xdr:sp>
    <xdr:clientData/>
  </xdr:twoCellAnchor>
  <xdr:twoCellAnchor>
    <xdr:from>
      <xdr:col>3</xdr:col>
      <xdr:colOff>411818</xdr:colOff>
      <xdr:row>94</xdr:row>
      <xdr:rowOff>13606</xdr:rowOff>
    </xdr:from>
    <xdr:to>
      <xdr:col>3</xdr:col>
      <xdr:colOff>963306</xdr:colOff>
      <xdr:row>94</xdr:row>
      <xdr:rowOff>486093</xdr:rowOff>
    </xdr:to>
    <xdr:sp macro="" textlink="">
      <xdr:nvSpPr>
        <xdr:cNvPr id="111" name="矢印: 上 110">
          <a:extLst>
            <a:ext uri="{FF2B5EF4-FFF2-40B4-BE49-F238E27FC236}">
              <a16:creationId xmlns:a16="http://schemas.microsoft.com/office/drawing/2014/main" id="{8D2F60EC-B7FB-4F0F-B6D6-2AA7FABA3B21}"/>
            </a:ext>
          </a:extLst>
        </xdr:cNvPr>
        <xdr:cNvSpPr/>
      </xdr:nvSpPr>
      <xdr:spPr>
        <a:xfrm rot="10800000">
          <a:off x="2497793" y="23206981"/>
          <a:ext cx="551488" cy="472487"/>
        </a:xfrm>
        <a:prstGeom prst="up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411818</xdr:colOff>
      <xdr:row>94</xdr:row>
      <xdr:rowOff>13606</xdr:rowOff>
    </xdr:from>
    <xdr:to>
      <xdr:col>3</xdr:col>
      <xdr:colOff>963306</xdr:colOff>
      <xdr:row>94</xdr:row>
      <xdr:rowOff>486093</xdr:rowOff>
    </xdr:to>
    <xdr:sp macro="" textlink="">
      <xdr:nvSpPr>
        <xdr:cNvPr id="112" name="矢印: 上 111">
          <a:extLst>
            <a:ext uri="{FF2B5EF4-FFF2-40B4-BE49-F238E27FC236}">
              <a16:creationId xmlns:a16="http://schemas.microsoft.com/office/drawing/2014/main" id="{A73D5E2D-A651-4488-A8B8-0D7831FFE1DE}"/>
            </a:ext>
          </a:extLst>
        </xdr:cNvPr>
        <xdr:cNvSpPr/>
      </xdr:nvSpPr>
      <xdr:spPr>
        <a:xfrm rot="10800000">
          <a:off x="2497793" y="23206981"/>
          <a:ext cx="551488" cy="472487"/>
        </a:xfrm>
        <a:prstGeom prst="up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411818</xdr:colOff>
      <xdr:row>94</xdr:row>
      <xdr:rowOff>13606</xdr:rowOff>
    </xdr:from>
    <xdr:to>
      <xdr:col>10</xdr:col>
      <xdr:colOff>963306</xdr:colOff>
      <xdr:row>94</xdr:row>
      <xdr:rowOff>486093</xdr:rowOff>
    </xdr:to>
    <xdr:sp macro="" textlink="">
      <xdr:nvSpPr>
        <xdr:cNvPr id="113" name="矢印: 上 112">
          <a:extLst>
            <a:ext uri="{FF2B5EF4-FFF2-40B4-BE49-F238E27FC236}">
              <a16:creationId xmlns:a16="http://schemas.microsoft.com/office/drawing/2014/main" id="{6ED2E83C-AA3B-4E54-AD0E-83F7E1A52D2E}"/>
            </a:ext>
          </a:extLst>
        </xdr:cNvPr>
        <xdr:cNvSpPr/>
      </xdr:nvSpPr>
      <xdr:spPr>
        <a:xfrm rot="10800000">
          <a:off x="9231968" y="23206981"/>
          <a:ext cx="551488" cy="472487"/>
        </a:xfrm>
        <a:prstGeom prst="up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411818</xdr:colOff>
      <xdr:row>94</xdr:row>
      <xdr:rowOff>13606</xdr:rowOff>
    </xdr:from>
    <xdr:to>
      <xdr:col>10</xdr:col>
      <xdr:colOff>963306</xdr:colOff>
      <xdr:row>94</xdr:row>
      <xdr:rowOff>486093</xdr:rowOff>
    </xdr:to>
    <xdr:sp macro="" textlink="">
      <xdr:nvSpPr>
        <xdr:cNvPr id="114" name="矢印: 上 113">
          <a:extLst>
            <a:ext uri="{FF2B5EF4-FFF2-40B4-BE49-F238E27FC236}">
              <a16:creationId xmlns:a16="http://schemas.microsoft.com/office/drawing/2014/main" id="{3E8878DA-B8F1-4BE5-9B85-8BA7AF42AD21}"/>
            </a:ext>
          </a:extLst>
        </xdr:cNvPr>
        <xdr:cNvSpPr/>
      </xdr:nvSpPr>
      <xdr:spPr>
        <a:xfrm rot="10800000">
          <a:off x="9231968" y="23206981"/>
          <a:ext cx="551488" cy="472487"/>
        </a:xfrm>
        <a:prstGeom prst="up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27213</xdr:colOff>
      <xdr:row>92</xdr:row>
      <xdr:rowOff>0</xdr:rowOff>
    </xdr:from>
    <xdr:to>
      <xdr:col>11</xdr:col>
      <xdr:colOff>35253</xdr:colOff>
      <xdr:row>93</xdr:row>
      <xdr:rowOff>13599</xdr:rowOff>
    </xdr:to>
    <xdr:grpSp>
      <xdr:nvGrpSpPr>
        <xdr:cNvPr id="116" name="グループ化 115">
          <a:extLst>
            <a:ext uri="{FF2B5EF4-FFF2-40B4-BE49-F238E27FC236}">
              <a16:creationId xmlns:a16="http://schemas.microsoft.com/office/drawing/2014/main" id="{E57671C2-6DF3-4AD9-87CF-396CB0CCFCF0}"/>
            </a:ext>
          </a:extLst>
        </xdr:cNvPr>
        <xdr:cNvGrpSpPr/>
      </xdr:nvGrpSpPr>
      <xdr:grpSpPr>
        <a:xfrm>
          <a:off x="3075213" y="23204715"/>
          <a:ext cx="6739040" cy="521599"/>
          <a:chOff x="3102427" y="26166537"/>
          <a:chExt cx="6770790" cy="698064"/>
        </a:xfrm>
      </xdr:grpSpPr>
      <xdr:sp macro="" textlink="">
        <xdr:nvSpPr>
          <xdr:cNvPr id="117" name="矢印: 上向き折線 116">
            <a:extLst>
              <a:ext uri="{FF2B5EF4-FFF2-40B4-BE49-F238E27FC236}">
                <a16:creationId xmlns:a16="http://schemas.microsoft.com/office/drawing/2014/main" id="{A4E0D179-5E96-434A-879B-01BA7498239C}"/>
              </a:ext>
            </a:extLst>
          </xdr:cNvPr>
          <xdr:cNvSpPr/>
        </xdr:nvSpPr>
        <xdr:spPr>
          <a:xfrm rot="10800000">
            <a:off x="3102427" y="26352550"/>
            <a:ext cx="6735536" cy="512051"/>
          </a:xfrm>
          <a:prstGeom prst="bentUpArrow">
            <a:avLst>
              <a:gd name="adj1" fmla="val 38378"/>
              <a:gd name="adj2" fmla="val 25000"/>
              <a:gd name="adj3" fmla="val 25000"/>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8" name="正方形/長方形 117">
            <a:extLst>
              <a:ext uri="{FF2B5EF4-FFF2-40B4-BE49-F238E27FC236}">
                <a16:creationId xmlns:a16="http://schemas.microsoft.com/office/drawing/2014/main" id="{2CA96ADC-3E6C-488A-856A-B192566FB547}"/>
              </a:ext>
            </a:extLst>
          </xdr:cNvPr>
          <xdr:cNvSpPr/>
        </xdr:nvSpPr>
        <xdr:spPr>
          <a:xfrm>
            <a:off x="9761887" y="26166537"/>
            <a:ext cx="111330" cy="387738"/>
          </a:xfrm>
          <a:prstGeom prst="rect">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804826</xdr:colOff>
      <xdr:row>45</xdr:row>
      <xdr:rowOff>28575</xdr:rowOff>
    </xdr:from>
    <xdr:to>
      <xdr:col>7</xdr:col>
      <xdr:colOff>390207</xdr:colOff>
      <xdr:row>45</xdr:row>
      <xdr:rowOff>179292</xdr:rowOff>
    </xdr:to>
    <xdr:sp macro="" textlink="">
      <xdr:nvSpPr>
        <xdr:cNvPr id="45" name="矢印: 上 44">
          <a:extLst>
            <a:ext uri="{FF2B5EF4-FFF2-40B4-BE49-F238E27FC236}">
              <a16:creationId xmlns:a16="http://schemas.microsoft.com/office/drawing/2014/main" id="{D272B9D1-00DF-462B-8DC2-AC8CF119A098}"/>
            </a:ext>
          </a:extLst>
        </xdr:cNvPr>
        <xdr:cNvSpPr/>
      </xdr:nvSpPr>
      <xdr:spPr>
        <a:xfrm>
          <a:off x="5776876" y="11182350"/>
          <a:ext cx="547406" cy="150717"/>
        </a:xfrm>
        <a:prstGeom prs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698000</xdr:colOff>
      <xdr:row>16</xdr:row>
      <xdr:rowOff>0</xdr:rowOff>
    </xdr:from>
    <xdr:to>
      <xdr:col>7</xdr:col>
      <xdr:colOff>283381</xdr:colOff>
      <xdr:row>17</xdr:row>
      <xdr:rowOff>7842</xdr:rowOff>
    </xdr:to>
    <xdr:sp macro="" textlink="">
      <xdr:nvSpPr>
        <xdr:cNvPr id="62" name="矢印: 上 61">
          <a:extLst>
            <a:ext uri="{FF2B5EF4-FFF2-40B4-BE49-F238E27FC236}">
              <a16:creationId xmlns:a16="http://schemas.microsoft.com/office/drawing/2014/main" id="{8AE124FD-E764-4D72-B1F0-7081AF830468}"/>
            </a:ext>
          </a:extLst>
        </xdr:cNvPr>
        <xdr:cNvSpPr/>
      </xdr:nvSpPr>
      <xdr:spPr>
        <a:xfrm>
          <a:off x="5686719" y="3595688"/>
          <a:ext cx="549787" cy="198342"/>
        </a:xfrm>
        <a:prstGeom prs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612965</xdr:colOff>
      <xdr:row>65</xdr:row>
      <xdr:rowOff>0</xdr:rowOff>
    </xdr:from>
    <xdr:to>
      <xdr:col>2</xdr:col>
      <xdr:colOff>198346</xdr:colOff>
      <xdr:row>66</xdr:row>
      <xdr:rowOff>7842</xdr:rowOff>
    </xdr:to>
    <xdr:sp macro="" textlink="">
      <xdr:nvSpPr>
        <xdr:cNvPr id="29" name="矢印: 上 28">
          <a:extLst>
            <a:ext uri="{FF2B5EF4-FFF2-40B4-BE49-F238E27FC236}">
              <a16:creationId xmlns:a16="http://schemas.microsoft.com/office/drawing/2014/main" id="{3B03F37D-DC1E-4B72-BEAE-A17204BE0F43}"/>
            </a:ext>
          </a:extLst>
        </xdr:cNvPr>
        <xdr:cNvSpPr/>
      </xdr:nvSpPr>
      <xdr:spPr>
        <a:xfrm>
          <a:off x="779653" y="10453688"/>
          <a:ext cx="549787" cy="198342"/>
        </a:xfrm>
        <a:prstGeom prs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681001</xdr:colOff>
      <xdr:row>65</xdr:row>
      <xdr:rowOff>0</xdr:rowOff>
    </xdr:from>
    <xdr:to>
      <xdr:col>8</xdr:col>
      <xdr:colOff>266382</xdr:colOff>
      <xdr:row>66</xdr:row>
      <xdr:rowOff>7842</xdr:rowOff>
    </xdr:to>
    <xdr:sp macro="" textlink="">
      <xdr:nvSpPr>
        <xdr:cNvPr id="30" name="矢印: 上 29">
          <a:extLst>
            <a:ext uri="{FF2B5EF4-FFF2-40B4-BE49-F238E27FC236}">
              <a16:creationId xmlns:a16="http://schemas.microsoft.com/office/drawing/2014/main" id="{285FF02F-467A-4BEB-BA28-4AB7503D4B73}"/>
            </a:ext>
          </a:extLst>
        </xdr:cNvPr>
        <xdr:cNvSpPr/>
      </xdr:nvSpPr>
      <xdr:spPr>
        <a:xfrm>
          <a:off x="6634126" y="10453688"/>
          <a:ext cx="549787" cy="198342"/>
        </a:xfrm>
        <a:prstGeom prs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xdr:colOff>
      <xdr:row>11</xdr:row>
      <xdr:rowOff>78439</xdr:rowOff>
    </xdr:from>
    <xdr:to>
      <xdr:col>7</xdr:col>
      <xdr:colOff>1682</xdr:colOff>
      <xdr:row>11</xdr:row>
      <xdr:rowOff>470644</xdr:rowOff>
    </xdr:to>
    <xdr:sp macro="" textlink="">
      <xdr:nvSpPr>
        <xdr:cNvPr id="38" name="矢印: 上 37">
          <a:extLst>
            <a:ext uri="{FF2B5EF4-FFF2-40B4-BE49-F238E27FC236}">
              <a16:creationId xmlns:a16="http://schemas.microsoft.com/office/drawing/2014/main" id="{6DF74EDD-E756-4772-99D4-72BEBA55C7AA}"/>
            </a:ext>
          </a:extLst>
        </xdr:cNvPr>
        <xdr:cNvSpPr/>
      </xdr:nvSpPr>
      <xdr:spPr>
        <a:xfrm rot="16200000">
          <a:off x="4781551" y="1335738"/>
          <a:ext cx="392205" cy="1916207"/>
        </a:xfrm>
        <a:prstGeom prs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C368F-CAB5-4B8A-B491-BE5875080942}">
  <dimension ref="A2:F10"/>
  <sheetViews>
    <sheetView workbookViewId="0"/>
  </sheetViews>
  <sheetFormatPr defaultColWidth="9" defaultRowHeight="18.45" x14ac:dyDescent="0.65"/>
  <cols>
    <col min="1" max="1" width="9" style="13"/>
    <col min="2" max="3" width="10.640625" style="1" customWidth="1"/>
    <col min="4" max="5" width="60.640625" style="1" customWidth="1"/>
    <col min="6" max="16384" width="9" style="1"/>
  </cols>
  <sheetData>
    <row r="2" spans="2:6" ht="23.15" x14ac:dyDescent="0.65">
      <c r="B2" s="97" t="s">
        <v>390</v>
      </c>
      <c r="C2" s="98"/>
      <c r="D2" s="98"/>
      <c r="E2" s="98"/>
      <c r="F2" s="5"/>
    </row>
    <row r="3" spans="2:6" x14ac:dyDescent="0.65">
      <c r="B3" s="6" t="s">
        <v>391</v>
      </c>
      <c r="C3" s="7" t="s">
        <v>392</v>
      </c>
      <c r="D3" s="7" t="s">
        <v>393</v>
      </c>
      <c r="E3" s="8" t="s">
        <v>394</v>
      </c>
    </row>
    <row r="4" spans="2:6" x14ac:dyDescent="0.65">
      <c r="B4" s="87">
        <v>44589</v>
      </c>
      <c r="C4" s="10" t="s">
        <v>69</v>
      </c>
      <c r="D4" s="11" t="s">
        <v>397</v>
      </c>
      <c r="E4" s="88" t="s">
        <v>69</v>
      </c>
    </row>
    <row r="5" spans="2:6" x14ac:dyDescent="0.65">
      <c r="B5" s="9"/>
      <c r="C5" s="10"/>
      <c r="D5" s="11"/>
      <c r="E5" s="12"/>
    </row>
    <row r="6" spans="2:6" x14ac:dyDescent="0.65">
      <c r="B6" s="9"/>
      <c r="C6" s="10"/>
      <c r="D6" s="11"/>
      <c r="E6" s="12"/>
    </row>
    <row r="7" spans="2:6" x14ac:dyDescent="0.65">
      <c r="B7" s="9"/>
      <c r="C7" s="10"/>
      <c r="D7" s="11"/>
      <c r="E7" s="12"/>
    </row>
    <row r="8" spans="2:6" x14ac:dyDescent="0.65">
      <c r="B8" s="9"/>
      <c r="C8" s="10"/>
      <c r="D8" s="11"/>
      <c r="E8" s="12"/>
    </row>
    <row r="9" spans="2:6" x14ac:dyDescent="0.65">
      <c r="B9" s="9"/>
      <c r="C9" s="10"/>
      <c r="D9" s="11"/>
      <c r="E9" s="12"/>
    </row>
    <row r="10" spans="2:6" x14ac:dyDescent="0.65">
      <c r="B10" s="9"/>
      <c r="C10" s="10"/>
      <c r="D10" s="11"/>
      <c r="E10" s="12"/>
    </row>
  </sheetData>
  <sheetProtection algorithmName="SHA-512" hashValue="/WHRF+vhHC5z2AF/lVodcQWZxJq+ifksZBvdEPITNTghABPgr5gba1zRGB4ntT0oTgANDSZdo4EehBGFQrGTJQ==" saltValue="5xpUe6O/TubegdDMmrm3JQ==" spinCount="100000" sheet="1" objects="1" scenarios="1"/>
  <mergeCells count="1">
    <mergeCell ref="B2:E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I344"/>
  <sheetViews>
    <sheetView tabSelected="1" view="pageBreakPreview" topLeftCell="A71" zoomScale="60" zoomScaleNormal="70" workbookViewId="0">
      <selection activeCell="I62" sqref="I62:I63"/>
    </sheetView>
  </sheetViews>
  <sheetFormatPr defaultColWidth="9" defaultRowHeight="13.3" x14ac:dyDescent="0.25"/>
  <cols>
    <col min="1" max="1" width="2.140625" style="15" customWidth="1"/>
    <col min="2" max="13" width="12.640625" style="15" customWidth="1"/>
    <col min="14" max="14" width="1.140625" style="74" customWidth="1"/>
    <col min="15" max="35" width="9" style="74"/>
    <col min="36" max="16384" width="9" style="15"/>
  </cols>
  <sheetData>
    <row r="1" spans="2:27" ht="13.5" customHeight="1" x14ac:dyDescent="0.25"/>
    <row r="2" spans="2:27" ht="20.25" customHeight="1" x14ac:dyDescent="0.25">
      <c r="B2" s="112" t="s">
        <v>396</v>
      </c>
      <c r="C2" s="112"/>
      <c r="D2" s="112"/>
      <c r="E2" s="112"/>
      <c r="F2" s="112"/>
      <c r="G2" s="112"/>
      <c r="H2" s="112"/>
      <c r="I2" s="112"/>
      <c r="J2" s="112"/>
      <c r="K2" s="112"/>
      <c r="L2" s="112"/>
      <c r="M2" s="112"/>
    </row>
    <row r="3" spans="2:27" ht="5.25" customHeight="1" x14ac:dyDescent="0.25">
      <c r="B3" s="16"/>
      <c r="C3" s="16"/>
      <c r="D3" s="16"/>
      <c r="E3" s="16"/>
      <c r="F3" s="16"/>
      <c r="G3" s="16"/>
      <c r="H3" s="16"/>
      <c r="I3" s="16"/>
      <c r="J3" s="16"/>
      <c r="K3" s="16"/>
      <c r="L3" s="16"/>
      <c r="M3" s="16"/>
    </row>
    <row r="4" spans="2:27" ht="30" customHeight="1" x14ac:dyDescent="0.25">
      <c r="B4" s="113" t="s">
        <v>400</v>
      </c>
      <c r="C4" s="113"/>
      <c r="D4" s="113"/>
      <c r="E4" s="113"/>
      <c r="F4" s="113"/>
      <c r="G4" s="113"/>
      <c r="H4" s="113"/>
      <c r="I4" s="113"/>
      <c r="J4" s="113"/>
      <c r="K4" s="113"/>
      <c r="L4" s="113"/>
      <c r="M4" s="113"/>
    </row>
    <row r="5" spans="2:27" ht="4.5" customHeight="1" x14ac:dyDescent="0.25">
      <c r="B5" s="16"/>
      <c r="C5" s="16"/>
      <c r="D5" s="16"/>
      <c r="E5" s="16"/>
      <c r="F5" s="16"/>
      <c r="G5" s="16"/>
      <c r="H5" s="16"/>
      <c r="I5" s="16"/>
      <c r="J5" s="16"/>
      <c r="K5" s="16"/>
      <c r="L5" s="16"/>
      <c r="M5" s="16"/>
    </row>
    <row r="6" spans="2:27" ht="20.25" customHeight="1" x14ac:dyDescent="0.25">
      <c r="B6" s="114" t="s">
        <v>399</v>
      </c>
      <c r="C6" s="115"/>
      <c r="D6" s="115"/>
      <c r="E6" s="115"/>
      <c r="F6" s="115"/>
      <c r="G6" s="115"/>
      <c r="H6" s="115"/>
      <c r="I6" s="115"/>
      <c r="J6" s="115"/>
      <c r="K6" s="115"/>
      <c r="L6" s="115"/>
      <c r="M6" s="116"/>
    </row>
    <row r="7" spans="2:27" ht="20.25" customHeight="1" x14ac:dyDescent="0.25">
      <c r="B7" s="117"/>
      <c r="C7" s="118"/>
      <c r="D7" s="118"/>
      <c r="E7" s="118"/>
      <c r="F7" s="118"/>
      <c r="G7" s="118"/>
      <c r="H7" s="118"/>
      <c r="I7" s="118"/>
      <c r="J7" s="118"/>
      <c r="K7" s="118"/>
      <c r="L7" s="118"/>
      <c r="M7" s="119"/>
    </row>
    <row r="8" spans="2:27" ht="5.25" customHeight="1" thickBot="1" x14ac:dyDescent="0.3">
      <c r="B8" s="16"/>
      <c r="C8" s="16"/>
      <c r="D8" s="16"/>
      <c r="E8" s="16"/>
      <c r="F8" s="16"/>
      <c r="G8" s="16"/>
      <c r="H8" s="16"/>
      <c r="I8" s="16"/>
      <c r="J8" s="16"/>
      <c r="K8" s="16"/>
      <c r="L8" s="16"/>
      <c r="M8" s="16"/>
    </row>
    <row r="9" spans="2:27" ht="20.25" customHeight="1" thickBot="1" x14ac:dyDescent="0.3">
      <c r="B9" s="120" t="s">
        <v>353</v>
      </c>
      <c r="C9" s="121"/>
      <c r="D9" s="122" t="s">
        <v>402</v>
      </c>
      <c r="E9" s="123"/>
      <c r="F9" s="123"/>
      <c r="G9" s="123"/>
      <c r="H9" s="123"/>
      <c r="I9" s="123"/>
      <c r="J9" s="123"/>
      <c r="K9" s="123"/>
      <c r="L9" s="123"/>
      <c r="M9" s="124"/>
    </row>
    <row r="10" spans="2:27" ht="5.25" customHeight="1" x14ac:dyDescent="0.25">
      <c r="B10" s="17"/>
      <c r="C10" s="17"/>
      <c r="D10" s="17"/>
      <c r="E10" s="17"/>
      <c r="F10" s="17"/>
      <c r="G10" s="17"/>
      <c r="H10" s="17"/>
      <c r="I10" s="17"/>
      <c r="J10" s="17"/>
      <c r="K10" s="17"/>
      <c r="L10" s="17"/>
      <c r="M10" s="17"/>
    </row>
    <row r="11" spans="2:27" ht="20.25" customHeight="1" thickBot="1" x14ac:dyDescent="0.3">
      <c r="B11" s="17"/>
      <c r="C11" s="17"/>
      <c r="D11" s="18" t="s">
        <v>94</v>
      </c>
      <c r="E11" s="19" t="s">
        <v>95</v>
      </c>
      <c r="F11" s="17"/>
      <c r="G11" s="17"/>
      <c r="H11" s="17"/>
      <c r="I11" s="17"/>
      <c r="J11" s="17"/>
      <c r="K11" s="17"/>
      <c r="L11" s="17"/>
      <c r="M11" s="17"/>
    </row>
    <row r="12" spans="2:27" ht="40.1" customHeight="1" thickBot="1" x14ac:dyDescent="0.3">
      <c r="B12" s="101" t="s">
        <v>355</v>
      </c>
      <c r="C12" s="110"/>
      <c r="D12" s="69" t="s">
        <v>186</v>
      </c>
      <c r="E12" s="69"/>
      <c r="F12" s="17"/>
      <c r="G12" s="17"/>
      <c r="H12" s="142" t="s">
        <v>363</v>
      </c>
      <c r="I12" s="143"/>
      <c r="J12" s="143"/>
      <c r="K12" s="143"/>
      <c r="L12" s="143"/>
      <c r="M12" s="144"/>
    </row>
    <row r="13" spans="2:27" ht="5.25" customHeight="1" x14ac:dyDescent="0.25">
      <c r="B13" s="17"/>
      <c r="C13" s="17"/>
      <c r="D13" s="17"/>
      <c r="E13" s="17"/>
      <c r="F13" s="17"/>
      <c r="G13" s="17"/>
      <c r="H13" s="17"/>
      <c r="I13" s="17"/>
      <c r="J13" s="17"/>
      <c r="K13" s="17"/>
      <c r="L13" s="17"/>
      <c r="M13" s="17"/>
      <c r="P13" s="74">
        <v>2</v>
      </c>
      <c r="Q13" s="74">
        <v>3</v>
      </c>
      <c r="R13" s="74">
        <v>4</v>
      </c>
      <c r="S13" s="74">
        <v>5</v>
      </c>
      <c r="T13" s="74">
        <v>6</v>
      </c>
      <c r="U13" s="74">
        <v>7</v>
      </c>
      <c r="V13" s="74">
        <v>8</v>
      </c>
      <c r="W13" s="74">
        <v>9</v>
      </c>
      <c r="X13" s="74">
        <v>10</v>
      </c>
      <c r="Y13" s="74">
        <v>11</v>
      </c>
      <c r="Z13" s="74">
        <v>12</v>
      </c>
      <c r="AA13" s="74">
        <v>13</v>
      </c>
    </row>
    <row r="14" spans="2:27" ht="20.25" customHeight="1" x14ac:dyDescent="0.25">
      <c r="B14" s="106" t="s">
        <v>332</v>
      </c>
      <c r="C14" s="106"/>
      <c r="D14" s="106"/>
      <c r="E14" s="106"/>
      <c r="F14" s="106"/>
      <c r="G14" s="106"/>
      <c r="H14" s="106"/>
      <c r="I14" s="106"/>
      <c r="J14" s="106"/>
      <c r="K14" s="106"/>
      <c r="L14" s="106"/>
      <c r="M14" s="106"/>
      <c r="P14" s="194" t="s">
        <v>332</v>
      </c>
      <c r="Q14" s="194"/>
      <c r="R14" s="194"/>
      <c r="S14" s="194"/>
      <c r="T14" s="194"/>
      <c r="U14" s="194"/>
      <c r="V14" s="194"/>
      <c r="W14" s="194"/>
      <c r="X14" s="194"/>
      <c r="Y14" s="194"/>
      <c r="Z14" s="194"/>
      <c r="AA14" s="194"/>
    </row>
    <row r="15" spans="2:27" ht="20.25" customHeight="1" x14ac:dyDescent="0.25">
      <c r="B15" s="21" t="s">
        <v>331</v>
      </c>
      <c r="C15" s="21" t="s">
        <v>317</v>
      </c>
      <c r="D15" s="21" t="s">
        <v>318</v>
      </c>
      <c r="E15" s="21" t="s">
        <v>319</v>
      </c>
      <c r="F15" s="21" t="s">
        <v>320</v>
      </c>
      <c r="G15" s="21" t="s">
        <v>321</v>
      </c>
      <c r="H15" s="21" t="s">
        <v>322</v>
      </c>
      <c r="I15" s="21" t="s">
        <v>323</v>
      </c>
      <c r="J15" s="21" t="s">
        <v>324</v>
      </c>
      <c r="K15" s="21" t="s">
        <v>325</v>
      </c>
      <c r="L15" s="21" t="s">
        <v>326</v>
      </c>
      <c r="M15" s="86" t="s">
        <v>327</v>
      </c>
      <c r="P15" s="75" t="s">
        <v>331</v>
      </c>
      <c r="Q15" s="75" t="s">
        <v>317</v>
      </c>
      <c r="R15" s="75" t="s">
        <v>318</v>
      </c>
      <c r="S15" s="75" t="s">
        <v>319</v>
      </c>
      <c r="T15" s="75" t="s">
        <v>320</v>
      </c>
      <c r="U15" s="75" t="s">
        <v>321</v>
      </c>
      <c r="V15" s="75" t="s">
        <v>322</v>
      </c>
      <c r="W15" s="75" t="s">
        <v>323</v>
      </c>
      <c r="X15" s="75" t="s">
        <v>324</v>
      </c>
      <c r="Y15" s="75" t="s">
        <v>325</v>
      </c>
      <c r="Z15" s="75" t="s">
        <v>326</v>
      </c>
      <c r="AA15" s="75" t="s">
        <v>327</v>
      </c>
    </row>
    <row r="16" spans="2:27" ht="20.05" customHeight="1" x14ac:dyDescent="0.25">
      <c r="B16" s="93" t="s">
        <v>330</v>
      </c>
      <c r="C16" s="93" t="s">
        <v>330</v>
      </c>
      <c r="D16" s="93" t="s">
        <v>330</v>
      </c>
      <c r="E16" s="93" t="s">
        <v>328</v>
      </c>
      <c r="F16" s="93" t="s">
        <v>328</v>
      </c>
      <c r="G16" s="93" t="s">
        <v>329</v>
      </c>
      <c r="H16" s="93" t="s">
        <v>329</v>
      </c>
      <c r="I16" s="93" t="s">
        <v>329</v>
      </c>
      <c r="J16" s="93" t="s">
        <v>329</v>
      </c>
      <c r="K16" s="93" t="s">
        <v>328</v>
      </c>
      <c r="L16" s="93" t="s">
        <v>330</v>
      </c>
      <c r="M16" s="93" t="s">
        <v>330</v>
      </c>
      <c r="O16" s="76" t="s">
        <v>329</v>
      </c>
      <c r="P16" s="81">
        <f>IFERROR(IF(B$16=$K$111,VLOOKUP($E$12,冷房!$C$3:$P$159,算定シート!P$13,FALSE),0),"-")</f>
        <v>0</v>
      </c>
      <c r="Q16" s="81">
        <f>IFERROR(IF(C$16=$K$111,VLOOKUP($E$12,冷房!$C$3:$P$159,算定シート!Q$13,FALSE),0),"-")</f>
        <v>0</v>
      </c>
      <c r="R16" s="81">
        <f>IFERROR(IF(D$16=$K$111,VLOOKUP($E$12,冷房!$C$3:$P$159,算定シート!R$13,FALSE),0),"-")</f>
        <v>0</v>
      </c>
      <c r="S16" s="81">
        <f>IFERROR(IF(E$16=$K$111,VLOOKUP($E$12,冷房!$C$3:$P$159,算定シート!S$13,FALSE),0),"-")</f>
        <v>0</v>
      </c>
      <c r="T16" s="81">
        <f>IFERROR(IF(F$16=$K$111,VLOOKUP($E$12,冷房!$C$3:$P$159,算定シート!T$13,FALSE),0),"-")</f>
        <v>0</v>
      </c>
      <c r="U16" s="81" t="str">
        <f>IFERROR(IF(G$16=$K$111,VLOOKUP($E$12,冷房!$C$3:$P$159,算定シート!U$13,FALSE),0),"-")</f>
        <v>-</v>
      </c>
      <c r="V16" s="81" t="str">
        <f>IFERROR(IF(H$16=$K$111,VLOOKUP($E$12,冷房!$C$3:$P$159,算定シート!V$13,FALSE),0),"-")</f>
        <v>-</v>
      </c>
      <c r="W16" s="81" t="str">
        <f>IFERROR(IF(I$16=$K$111,VLOOKUP($E$12,冷房!$C$3:$P$159,算定シート!W$13,FALSE),0),"-")</f>
        <v>-</v>
      </c>
      <c r="X16" s="81" t="str">
        <f>IFERROR(IF(J$16=$K$111,VLOOKUP($E$12,冷房!$C$3:$P$159,算定シート!X$13,FALSE),0),"-")</f>
        <v>-</v>
      </c>
      <c r="Y16" s="81">
        <f>IFERROR(IF(K$16=$K$111,VLOOKUP($E$12,冷房!$C$3:$P$159,算定シート!Y$13,FALSE),0),"-")</f>
        <v>0</v>
      </c>
      <c r="Z16" s="81">
        <f>IFERROR(IF(L$16=$K$111,VLOOKUP($E$12,冷房!$C$3:$P$159,算定シート!Z$13,FALSE),0),"-")</f>
        <v>0</v>
      </c>
      <c r="AA16" s="81">
        <f>IFERROR(IF(M$16=$K$111,VLOOKUP($E$12,冷房!$C$3:$P$159,算定シート!AA$13,FALSE),0),"-")</f>
        <v>0</v>
      </c>
    </row>
    <row r="17" spans="1:27" ht="15" customHeight="1" x14ac:dyDescent="0.25">
      <c r="B17" s="17"/>
      <c r="C17" s="17"/>
      <c r="D17" s="17"/>
      <c r="E17" s="17"/>
      <c r="F17" s="17"/>
      <c r="G17" s="17"/>
      <c r="H17" s="17"/>
      <c r="I17" s="17"/>
      <c r="J17" s="17"/>
      <c r="K17" s="17"/>
      <c r="L17" s="17"/>
      <c r="M17" s="17"/>
      <c r="P17" s="75" t="s">
        <v>331</v>
      </c>
      <c r="Q17" s="75" t="s">
        <v>317</v>
      </c>
      <c r="R17" s="75" t="s">
        <v>318</v>
      </c>
      <c r="S17" s="75" t="s">
        <v>319</v>
      </c>
      <c r="T17" s="75" t="s">
        <v>320</v>
      </c>
      <c r="U17" s="75" t="s">
        <v>321</v>
      </c>
      <c r="V17" s="75" t="s">
        <v>322</v>
      </c>
      <c r="W17" s="75" t="s">
        <v>323</v>
      </c>
      <c r="X17" s="75" t="s">
        <v>324</v>
      </c>
      <c r="Y17" s="75" t="s">
        <v>325</v>
      </c>
      <c r="Z17" s="75" t="s">
        <v>326</v>
      </c>
      <c r="AA17" s="75" t="s">
        <v>327</v>
      </c>
    </row>
    <row r="18" spans="1:27" ht="40.1" customHeight="1" x14ac:dyDescent="0.25">
      <c r="B18" s="107" t="s">
        <v>371</v>
      </c>
      <c r="C18" s="108"/>
      <c r="D18" s="108"/>
      <c r="E18" s="108"/>
      <c r="F18" s="108"/>
      <c r="G18" s="108"/>
      <c r="H18" s="108"/>
      <c r="I18" s="108"/>
      <c r="J18" s="108"/>
      <c r="K18" s="108"/>
      <c r="L18" s="108"/>
      <c r="M18" s="109"/>
      <c r="O18" s="76" t="s">
        <v>330</v>
      </c>
      <c r="P18" s="81" t="str">
        <f>IFERROR(IF(算定シート!B$16=算定シート!$K$112,VLOOKUP($E$12,暖房!$C$3:$P$159,算定シート!P$13,FALSE),0),"-")</f>
        <v>-</v>
      </c>
      <c r="Q18" s="81" t="str">
        <f>IFERROR(IF(算定シート!C$16=算定シート!$K$112,VLOOKUP($E$12,暖房!$C$3:$P$159,算定シート!Q$13,FALSE),0),"-")</f>
        <v>-</v>
      </c>
      <c r="R18" s="81" t="str">
        <f>IFERROR(IF(算定シート!D$16=算定シート!$K$112,VLOOKUP($E$12,暖房!$C$3:$P$159,算定シート!R$13,FALSE),0),"-")</f>
        <v>-</v>
      </c>
      <c r="S18" s="81">
        <f>IFERROR(IF(算定シート!E$16=算定シート!$K$112,VLOOKUP($E$12,暖房!$C$3:$P$159,算定シート!S$13,FALSE),0),"-")</f>
        <v>0</v>
      </c>
      <c r="T18" s="81">
        <f>IFERROR(IF(算定シート!F$16=算定シート!$K$112,VLOOKUP($E$12,暖房!$C$3:$P$159,算定シート!T$13,FALSE),0),"-")</f>
        <v>0</v>
      </c>
      <c r="U18" s="81">
        <f>IFERROR(IF(算定シート!G$16=算定シート!$K$112,VLOOKUP($E$12,暖房!$C$3:$P$159,算定シート!U$13,FALSE),0),"-")</f>
        <v>0</v>
      </c>
      <c r="V18" s="81">
        <f>IFERROR(IF(算定シート!H$16=算定シート!$K$112,VLOOKUP($E$12,暖房!$C$3:$P$159,算定シート!V$13,FALSE),0),"-")</f>
        <v>0</v>
      </c>
      <c r="W18" s="81">
        <f>IFERROR(IF(算定シート!I$16=算定シート!$K$112,VLOOKUP($E$12,暖房!$C$3:$P$159,算定シート!W$13,FALSE),0),"-")</f>
        <v>0</v>
      </c>
      <c r="X18" s="81">
        <f>IFERROR(IF(算定シート!J$16=算定シート!$K$112,VLOOKUP($E$12,暖房!$C$3:$P$159,算定シート!X$13,FALSE),0),"-")</f>
        <v>0</v>
      </c>
      <c r="Y18" s="81">
        <f>IFERROR(IF(算定シート!K$16=算定シート!$K$112,VLOOKUP($E$12,暖房!$C$3:$P$159,算定シート!Y$13,FALSE),0),"-")</f>
        <v>0</v>
      </c>
      <c r="Z18" s="81" t="str">
        <f>IFERROR(IF(算定シート!L$16=算定シート!$K$112,VLOOKUP($E$12,暖房!$C$3:$P$159,算定シート!Z$13,FALSE),0),"-")</f>
        <v>-</v>
      </c>
      <c r="AA18" s="81" t="str">
        <f>IFERROR(IF(算定シート!M$16=算定シート!$K$112,VLOOKUP($E$12,暖房!$C$3:$P$159,算定シート!AA$13,FALSE),0),"-")</f>
        <v>-</v>
      </c>
    </row>
    <row r="19" spans="1:27" ht="5.25" customHeight="1" x14ac:dyDescent="0.25">
      <c r="B19" s="17"/>
      <c r="C19" s="17"/>
      <c r="D19" s="17"/>
      <c r="E19" s="17"/>
      <c r="F19" s="17"/>
      <c r="G19" s="17"/>
      <c r="H19" s="17"/>
      <c r="I19" s="17"/>
      <c r="J19" s="17"/>
      <c r="K19" s="17"/>
      <c r="L19" s="17"/>
      <c r="M19" s="17"/>
    </row>
    <row r="20" spans="1:27" ht="19.5" customHeight="1" x14ac:dyDescent="0.25">
      <c r="B20" s="139" t="s">
        <v>0</v>
      </c>
      <c r="C20" s="139"/>
      <c r="D20" s="139"/>
      <c r="E20" s="139"/>
      <c r="F20" s="139"/>
      <c r="G20" s="139"/>
      <c r="H20" s="139"/>
      <c r="I20" s="139"/>
      <c r="J20" s="139"/>
      <c r="K20" s="139"/>
      <c r="L20" s="139"/>
      <c r="M20" s="139"/>
    </row>
    <row r="21" spans="1:27" ht="5.25" customHeight="1" thickBot="1" x14ac:dyDescent="0.3">
      <c r="A21" s="23"/>
      <c r="B21" s="22"/>
      <c r="C21" s="22"/>
      <c r="D21" s="22"/>
      <c r="E21" s="22"/>
      <c r="F21" s="22"/>
      <c r="G21" s="22"/>
      <c r="H21" s="22"/>
      <c r="I21" s="22"/>
      <c r="J21" s="22"/>
      <c r="K21" s="22"/>
      <c r="L21" s="22"/>
      <c r="M21" s="22"/>
    </row>
    <row r="22" spans="1:27" ht="40.1" customHeight="1" thickBot="1" x14ac:dyDescent="0.35">
      <c r="B22" s="101" t="s">
        <v>34</v>
      </c>
      <c r="C22" s="110"/>
      <c r="D22" s="69" t="s">
        <v>79</v>
      </c>
      <c r="E22" s="24"/>
      <c r="F22" s="25"/>
      <c r="G22" s="25"/>
      <c r="H22" s="25"/>
      <c r="I22" s="25"/>
      <c r="J22" s="25"/>
      <c r="K22" s="25"/>
      <c r="L22" s="25"/>
      <c r="M22" s="25"/>
    </row>
    <row r="23" spans="1:27" ht="5.25" customHeight="1" thickBot="1" x14ac:dyDescent="0.35">
      <c r="B23" s="24"/>
      <c r="C23" s="24"/>
      <c r="D23" s="24"/>
      <c r="E23" s="24"/>
      <c r="F23" s="24"/>
      <c r="G23" s="24"/>
      <c r="H23" s="24"/>
      <c r="I23" s="24"/>
      <c r="J23" s="24"/>
      <c r="K23" s="24"/>
      <c r="L23" s="24"/>
      <c r="M23" s="24"/>
    </row>
    <row r="24" spans="1:27" ht="40.1" customHeight="1" thickBot="1" x14ac:dyDescent="0.3">
      <c r="B24" s="195" t="s">
        <v>39</v>
      </c>
      <c r="C24" s="196"/>
      <c r="D24" s="122"/>
      <c r="E24" s="123"/>
      <c r="F24" s="123"/>
      <c r="G24" s="123"/>
      <c r="H24" s="123"/>
      <c r="I24" s="123"/>
      <c r="J24" s="123"/>
      <c r="K24" s="123"/>
      <c r="L24" s="123"/>
      <c r="M24" s="124"/>
    </row>
    <row r="25" spans="1:27" ht="5.25" customHeight="1" thickBot="1" x14ac:dyDescent="0.35">
      <c r="B25" s="26"/>
      <c r="C25" s="27"/>
      <c r="D25" s="28"/>
      <c r="E25" s="29"/>
      <c r="F25" s="29"/>
      <c r="G25" s="29"/>
      <c r="H25" s="29"/>
      <c r="I25" s="29"/>
      <c r="J25" s="30"/>
      <c r="K25" s="30"/>
      <c r="L25" s="30"/>
      <c r="M25" s="85"/>
    </row>
    <row r="26" spans="1:27" ht="17.149999999999999" hidden="1" thickBot="1" x14ac:dyDescent="0.35">
      <c r="B26" s="101" t="s">
        <v>43</v>
      </c>
      <c r="C26" s="110"/>
      <c r="D26" s="20" t="s">
        <v>346</v>
      </c>
      <c r="E26" s="29"/>
      <c r="F26" s="29"/>
      <c r="G26" s="29"/>
      <c r="H26" s="29"/>
      <c r="I26" s="29"/>
      <c r="J26" s="30"/>
      <c r="K26" s="30"/>
      <c r="L26" s="30"/>
      <c r="M26" s="29"/>
    </row>
    <row r="27" spans="1:27" ht="17.149999999999999" hidden="1" thickBot="1" x14ac:dyDescent="0.35">
      <c r="B27" s="26"/>
      <c r="C27" s="27"/>
      <c r="D27" s="31"/>
      <c r="E27" s="29"/>
      <c r="F27" s="29"/>
      <c r="G27" s="29"/>
      <c r="H27" s="29"/>
      <c r="I27" s="29"/>
      <c r="J27" s="30"/>
      <c r="K27" s="30"/>
      <c r="L27" s="30"/>
      <c r="M27" s="29"/>
    </row>
    <row r="28" spans="1:27" ht="40.1" customHeight="1" thickBot="1" x14ac:dyDescent="0.35">
      <c r="B28" s="197" t="s">
        <v>370</v>
      </c>
      <c r="C28" s="198"/>
      <c r="D28" s="89">
        <v>1</v>
      </c>
      <c r="E28" s="32" t="s">
        <v>80</v>
      </c>
      <c r="F28" s="33"/>
      <c r="G28" s="33"/>
      <c r="H28" s="33"/>
      <c r="I28" s="33"/>
      <c r="J28" s="33"/>
      <c r="K28" s="33"/>
      <c r="L28" s="33"/>
      <c r="M28" s="33"/>
    </row>
    <row r="29" spans="1:27" ht="5.25" customHeight="1" thickBot="1" x14ac:dyDescent="0.35">
      <c r="B29" s="24"/>
      <c r="C29" s="24"/>
      <c r="D29" s="24"/>
      <c r="E29" s="24"/>
      <c r="F29" s="24"/>
      <c r="G29" s="24"/>
      <c r="H29" s="24"/>
      <c r="I29" s="24"/>
      <c r="J29" s="24"/>
      <c r="K29" s="24"/>
      <c r="L29" s="24"/>
      <c r="M29" s="24"/>
    </row>
    <row r="30" spans="1:27" ht="40.1" customHeight="1" thickBot="1" x14ac:dyDescent="0.35">
      <c r="B30" s="70" t="s">
        <v>32</v>
      </c>
      <c r="C30" s="199" t="s">
        <v>51</v>
      </c>
      <c r="D30" s="200"/>
      <c r="E30" s="24"/>
      <c r="F30" s="201" t="s">
        <v>51</v>
      </c>
      <c r="G30" s="202"/>
      <c r="H30" s="89"/>
      <c r="I30" s="34" t="s">
        <v>52</v>
      </c>
      <c r="J30" s="25"/>
      <c r="K30" s="203" t="s">
        <v>373</v>
      </c>
      <c r="L30" s="204"/>
      <c r="M30" s="205"/>
    </row>
    <row r="31" spans="1:27" ht="20.25" customHeight="1" x14ac:dyDescent="0.3">
      <c r="B31" s="24"/>
      <c r="C31" s="24"/>
      <c r="D31" s="24"/>
      <c r="E31" s="24"/>
      <c r="F31" s="24"/>
      <c r="G31" s="24"/>
      <c r="H31" s="24"/>
      <c r="I31" s="24"/>
      <c r="J31" s="35"/>
      <c r="K31" s="206"/>
      <c r="L31" s="207"/>
      <c r="M31" s="208"/>
    </row>
    <row r="32" spans="1:27" ht="5.25" customHeight="1" thickBot="1" x14ac:dyDescent="0.35">
      <c r="B32" s="209"/>
      <c r="C32" s="209"/>
      <c r="D32" s="36"/>
      <c r="E32" s="24"/>
      <c r="F32" s="24"/>
      <c r="G32" s="24"/>
      <c r="H32" s="24"/>
      <c r="I32" s="24"/>
      <c r="J32" s="37"/>
      <c r="K32" s="37"/>
      <c r="L32" s="37"/>
      <c r="M32" s="37"/>
    </row>
    <row r="33" spans="2:26" ht="40.1" customHeight="1" thickBot="1" x14ac:dyDescent="0.3">
      <c r="B33" s="101" t="s">
        <v>401</v>
      </c>
      <c r="C33" s="110"/>
      <c r="D33" s="122"/>
      <c r="E33" s="123"/>
      <c r="F33" s="123"/>
      <c r="G33" s="123"/>
      <c r="H33" s="123"/>
      <c r="I33" s="123"/>
      <c r="J33" s="123"/>
      <c r="K33" s="123"/>
      <c r="L33" s="123"/>
      <c r="M33" s="124"/>
    </row>
    <row r="34" spans="2:26" ht="15" customHeight="1" x14ac:dyDescent="0.3">
      <c r="B34" s="24"/>
      <c r="C34" s="24"/>
      <c r="D34" s="24"/>
      <c r="E34" s="24"/>
      <c r="F34" s="24"/>
      <c r="G34" s="24"/>
      <c r="H34" s="24"/>
      <c r="I34" s="24"/>
      <c r="J34" s="24"/>
      <c r="K34" s="24"/>
      <c r="L34" s="24"/>
      <c r="M34" s="24"/>
    </row>
    <row r="35" spans="2:26" ht="40.1" customHeight="1" x14ac:dyDescent="0.25">
      <c r="B35" s="107" t="s">
        <v>374</v>
      </c>
      <c r="C35" s="108"/>
      <c r="D35" s="108"/>
      <c r="E35" s="108"/>
      <c r="F35" s="108"/>
      <c r="G35" s="108"/>
      <c r="H35" s="108"/>
      <c r="I35" s="108"/>
      <c r="J35" s="108"/>
      <c r="K35" s="108"/>
      <c r="L35" s="108"/>
      <c r="M35" s="109"/>
    </row>
    <row r="36" spans="2:26" ht="15" customHeight="1" x14ac:dyDescent="0.3">
      <c r="B36" s="24"/>
      <c r="C36" s="24"/>
      <c r="D36" s="24"/>
      <c r="E36" s="24"/>
      <c r="F36" s="24"/>
      <c r="G36" s="24"/>
      <c r="H36" s="24"/>
      <c r="I36" s="24"/>
      <c r="J36" s="24"/>
      <c r="K36" s="24"/>
      <c r="L36" s="24"/>
      <c r="M36" s="24"/>
    </row>
    <row r="37" spans="2:26" ht="20.25" customHeight="1" x14ac:dyDescent="0.25">
      <c r="B37" s="151" t="s">
        <v>56</v>
      </c>
      <c r="C37" s="152"/>
      <c r="D37" s="152"/>
      <c r="E37" s="152"/>
      <c r="F37" s="152"/>
      <c r="G37" s="152"/>
      <c r="H37" s="152"/>
      <c r="I37" s="152"/>
      <c r="J37" s="152"/>
      <c r="K37" s="152"/>
      <c r="L37" s="152"/>
      <c r="M37" s="153"/>
    </row>
    <row r="38" spans="2:26" ht="5.25" customHeight="1" thickBot="1" x14ac:dyDescent="0.35">
      <c r="B38" s="24"/>
      <c r="C38" s="24"/>
      <c r="D38" s="24"/>
      <c r="E38" s="24"/>
      <c r="F38" s="24"/>
      <c r="G38" s="24"/>
      <c r="H38" s="24"/>
      <c r="I38" s="24"/>
      <c r="J38" s="24"/>
      <c r="K38" s="24"/>
      <c r="L38" s="24"/>
      <c r="M38" s="24"/>
    </row>
    <row r="39" spans="2:26" ht="40.1" customHeight="1" thickBot="1" x14ac:dyDescent="0.35">
      <c r="B39" s="101" t="s">
        <v>333</v>
      </c>
      <c r="C39" s="110"/>
      <c r="D39" s="90"/>
      <c r="E39" s="24"/>
      <c r="F39" s="101" t="s">
        <v>359</v>
      </c>
      <c r="G39" s="110"/>
      <c r="H39" s="91"/>
      <c r="I39" s="38" t="s">
        <v>70</v>
      </c>
      <c r="J39" s="101" t="s">
        <v>357</v>
      </c>
      <c r="K39" s="110"/>
      <c r="L39" s="92"/>
      <c r="M39" s="38" t="s">
        <v>356</v>
      </c>
      <c r="O39" s="77" t="s">
        <v>382</v>
      </c>
      <c r="P39" s="77">
        <f>IFERROR($R39/$P$43/$X39,0)</f>
        <v>0</v>
      </c>
      <c r="Q39" s="77" t="s">
        <v>341</v>
      </c>
      <c r="R39" s="77">
        <f>$T39*$D$39</f>
        <v>0</v>
      </c>
      <c r="S39" s="77" t="s">
        <v>385</v>
      </c>
      <c r="T39" s="77">
        <f>$H39*$L39*$Z39*$D$28</f>
        <v>0</v>
      </c>
      <c r="U39" s="77"/>
      <c r="V39" s="78"/>
      <c r="W39" s="77" t="s">
        <v>351</v>
      </c>
      <c r="X39" s="79">
        <f>SUM($P$16:$AA$16)/$Z$39</f>
        <v>0</v>
      </c>
      <c r="Y39" s="77" t="s">
        <v>337</v>
      </c>
      <c r="Z39" s="78">
        <f>COUNTIF($B$16:$M$16,$K$111)</f>
        <v>4</v>
      </c>
    </row>
    <row r="40" spans="2:26" ht="5.25" customHeight="1" thickBot="1" x14ac:dyDescent="0.35">
      <c r="B40" s="24"/>
      <c r="C40" s="24"/>
      <c r="D40" s="24"/>
      <c r="E40" s="24"/>
      <c r="F40" s="24"/>
      <c r="G40" s="24"/>
      <c r="H40" s="24"/>
      <c r="I40" s="24"/>
      <c r="J40" s="24"/>
      <c r="K40" s="24"/>
      <c r="L40" s="24"/>
      <c r="M40" s="24"/>
    </row>
    <row r="41" spans="2:26" ht="40.1" customHeight="1" thickBot="1" x14ac:dyDescent="0.35">
      <c r="B41" s="101" t="s">
        <v>334</v>
      </c>
      <c r="C41" s="110"/>
      <c r="D41" s="90"/>
      <c r="E41" s="24"/>
      <c r="F41" s="101" t="s">
        <v>360</v>
      </c>
      <c r="G41" s="110"/>
      <c r="H41" s="91"/>
      <c r="I41" s="38" t="s">
        <v>70</v>
      </c>
      <c r="J41" s="101" t="s">
        <v>358</v>
      </c>
      <c r="K41" s="110"/>
      <c r="L41" s="92"/>
      <c r="M41" s="38" t="s">
        <v>356</v>
      </c>
      <c r="O41" s="77" t="s">
        <v>383</v>
      </c>
      <c r="P41" s="77">
        <f>IFERROR($R41/$P$43/$X41,0)</f>
        <v>0</v>
      </c>
      <c r="Q41" s="77" t="s">
        <v>340</v>
      </c>
      <c r="R41" s="77">
        <f>$T41*$D$41</f>
        <v>0</v>
      </c>
      <c r="S41" s="77" t="s">
        <v>386</v>
      </c>
      <c r="T41" s="77">
        <f>$H41*$L41*$Z41*$D$28</f>
        <v>0</v>
      </c>
      <c r="U41" s="77"/>
      <c r="V41" s="78"/>
      <c r="W41" s="77" t="s">
        <v>352</v>
      </c>
      <c r="X41" s="80">
        <f>SUM($P$18:$AA$18)/$Z$41</f>
        <v>0</v>
      </c>
      <c r="Y41" s="77" t="s">
        <v>338</v>
      </c>
      <c r="Z41" s="78">
        <f>COUNTIF($B$16:$M$16,$K$112)</f>
        <v>5</v>
      </c>
    </row>
    <row r="42" spans="2:26" ht="5.25" customHeight="1" thickBot="1" x14ac:dyDescent="0.35">
      <c r="B42" s="39"/>
      <c r="C42" s="22"/>
      <c r="D42" s="24"/>
      <c r="E42" s="24"/>
      <c r="F42" s="39"/>
      <c r="G42" s="22"/>
      <c r="H42" s="24"/>
      <c r="I42" s="24"/>
      <c r="J42" s="40"/>
      <c r="K42" s="40"/>
      <c r="L42" s="40"/>
      <c r="M42" s="40"/>
    </row>
    <row r="43" spans="2:26" ht="40.1" customHeight="1" thickBot="1" x14ac:dyDescent="0.3">
      <c r="B43" s="101" t="s">
        <v>384</v>
      </c>
      <c r="C43" s="110"/>
      <c r="D43" s="122"/>
      <c r="E43" s="123"/>
      <c r="F43" s="123"/>
      <c r="G43" s="123"/>
      <c r="H43" s="123"/>
      <c r="I43" s="123"/>
      <c r="J43" s="123"/>
      <c r="K43" s="123"/>
      <c r="L43" s="123"/>
      <c r="M43" s="124"/>
      <c r="O43" s="77" t="s">
        <v>339</v>
      </c>
      <c r="P43" s="77">
        <f>VLOOKUP($D$26,$D$111:$E$114,$E$108,FALSE)</f>
        <v>3.7</v>
      </c>
    </row>
    <row r="44" spans="2:26" ht="5.05" customHeight="1" thickBot="1" x14ac:dyDescent="0.35">
      <c r="B44" s="24"/>
      <c r="C44" s="24"/>
      <c r="D44" s="24"/>
      <c r="E44" s="24"/>
      <c r="F44" s="24"/>
      <c r="G44" s="24"/>
      <c r="H44" s="24"/>
      <c r="I44" s="24"/>
      <c r="J44" s="24"/>
      <c r="K44" s="24"/>
      <c r="L44" s="24"/>
      <c r="M44" s="24"/>
    </row>
    <row r="45" spans="2:26" ht="40.299999999999997" customHeight="1" thickBot="1" x14ac:dyDescent="0.3">
      <c r="B45" s="101" t="s">
        <v>362</v>
      </c>
      <c r="C45" s="110"/>
      <c r="D45" s="122"/>
      <c r="E45" s="123"/>
      <c r="F45" s="123"/>
      <c r="G45" s="123"/>
      <c r="H45" s="123"/>
      <c r="I45" s="123"/>
      <c r="J45" s="123"/>
      <c r="K45" s="123"/>
      <c r="L45" s="123"/>
      <c r="M45" s="124"/>
    </row>
    <row r="46" spans="2:26" ht="15" customHeight="1" x14ac:dyDescent="0.3">
      <c r="B46" s="24"/>
      <c r="C46" s="24"/>
      <c r="D46" s="24"/>
      <c r="E46" s="24"/>
      <c r="F46" s="24"/>
      <c r="G46" s="24"/>
      <c r="H46" s="24"/>
      <c r="I46" s="24"/>
      <c r="J46" s="24"/>
      <c r="K46" s="24"/>
      <c r="L46" s="24"/>
      <c r="M46" s="24"/>
    </row>
    <row r="47" spans="2:26" ht="40.1" customHeight="1" x14ac:dyDescent="0.25">
      <c r="B47" s="142" t="s">
        <v>361</v>
      </c>
      <c r="C47" s="143"/>
      <c r="D47" s="143"/>
      <c r="E47" s="143"/>
      <c r="F47" s="143"/>
      <c r="G47" s="143"/>
      <c r="H47" s="143"/>
      <c r="I47" s="143"/>
      <c r="J47" s="143"/>
      <c r="K47" s="143"/>
      <c r="L47" s="143"/>
      <c r="M47" s="144"/>
    </row>
    <row r="48" spans="2:26" ht="15" customHeight="1" x14ac:dyDescent="0.25">
      <c r="B48" s="25"/>
      <c r="C48" s="25"/>
      <c r="D48" s="25"/>
      <c r="E48" s="25"/>
      <c r="F48" s="25"/>
      <c r="G48" s="25"/>
      <c r="H48" s="25"/>
      <c r="I48" s="25"/>
      <c r="J48" s="25"/>
      <c r="K48" s="25"/>
      <c r="L48" s="25"/>
      <c r="M48" s="25"/>
    </row>
    <row r="49" spans="2:15" ht="20.25" customHeight="1" x14ac:dyDescent="0.25">
      <c r="B49" s="151" t="s">
        <v>58</v>
      </c>
      <c r="C49" s="152"/>
      <c r="D49" s="152"/>
      <c r="E49" s="152"/>
      <c r="F49" s="152"/>
      <c r="G49" s="152"/>
      <c r="H49" s="152"/>
      <c r="I49" s="152"/>
      <c r="J49" s="152"/>
      <c r="K49" s="152"/>
      <c r="L49" s="152"/>
      <c r="M49" s="153"/>
    </row>
    <row r="50" spans="2:15" ht="5.25" customHeight="1" x14ac:dyDescent="0.3">
      <c r="B50" s="24"/>
      <c r="C50" s="24"/>
      <c r="D50" s="24"/>
      <c r="E50" s="24"/>
      <c r="F50" s="24"/>
      <c r="G50" s="24"/>
      <c r="H50" s="24"/>
      <c r="I50" s="24"/>
      <c r="J50" s="24"/>
      <c r="K50" s="24"/>
      <c r="L50" s="24"/>
      <c r="M50" s="24"/>
    </row>
    <row r="51" spans="2:15" ht="40.1" customHeight="1" x14ac:dyDescent="0.25">
      <c r="B51" s="41" t="s">
        <v>379</v>
      </c>
      <c r="C51" s="41"/>
      <c r="D51" s="41"/>
      <c r="E51" s="41"/>
      <c r="F51" s="41"/>
      <c r="G51" s="42"/>
      <c r="H51" s="43"/>
      <c r="I51" s="44" t="s">
        <v>336</v>
      </c>
      <c r="J51" s="45"/>
      <c r="K51" s="45"/>
      <c r="L51" s="45"/>
      <c r="M51" s="45"/>
    </row>
    <row r="52" spans="2:15" ht="20.25" customHeight="1" x14ac:dyDescent="0.3">
      <c r="B52" s="146" t="s">
        <v>1</v>
      </c>
      <c r="C52" s="147"/>
      <c r="D52" s="158" t="s">
        <v>2</v>
      </c>
      <c r="E52" s="159"/>
      <c r="F52" s="159"/>
      <c r="G52" s="25"/>
      <c r="H52" s="24"/>
      <c r="I52" s="140" t="s">
        <v>395</v>
      </c>
      <c r="J52" s="140"/>
      <c r="K52" s="24"/>
      <c r="L52" s="140" t="s">
        <v>357</v>
      </c>
      <c r="M52" s="140"/>
    </row>
    <row r="53" spans="2:15" ht="20.25" customHeight="1" thickBot="1" x14ac:dyDescent="0.35">
      <c r="B53" s="138"/>
      <c r="C53" s="148"/>
      <c r="D53" s="46" t="s">
        <v>4</v>
      </c>
      <c r="E53" s="137" t="s">
        <v>342</v>
      </c>
      <c r="F53" s="157"/>
      <c r="G53" s="25"/>
      <c r="H53" s="24"/>
      <c r="I53" s="141"/>
      <c r="J53" s="141"/>
      <c r="K53" s="24"/>
      <c r="L53" s="141"/>
      <c r="M53" s="141"/>
      <c r="O53" s="74" t="s">
        <v>387</v>
      </c>
    </row>
    <row r="54" spans="2:15" ht="20.25" customHeight="1" thickBot="1" x14ac:dyDescent="0.35">
      <c r="B54" s="134" t="s">
        <v>7</v>
      </c>
      <c r="C54" s="149"/>
      <c r="D54" s="14">
        <v>0</v>
      </c>
      <c r="E54" s="130" t="s">
        <v>25</v>
      </c>
      <c r="F54" s="131"/>
      <c r="G54" s="25"/>
      <c r="H54" s="24"/>
      <c r="I54" s="91"/>
      <c r="J54" s="47" t="s">
        <v>70</v>
      </c>
      <c r="K54" s="24"/>
      <c r="L54" s="90"/>
      <c r="M54" s="48" t="s">
        <v>356</v>
      </c>
      <c r="O54" s="74" t="e">
        <f>$D$28*$I54*$L54*$Z$39/$X$39</f>
        <v>#DIV/0!</v>
      </c>
    </row>
    <row r="55" spans="2:15" ht="20.25" customHeight="1" thickBot="1" x14ac:dyDescent="0.35">
      <c r="B55" s="127" t="s">
        <v>26</v>
      </c>
      <c r="C55" s="150"/>
      <c r="D55" s="14">
        <v>0</v>
      </c>
      <c r="E55" s="130" t="s">
        <v>25</v>
      </c>
      <c r="F55" s="131"/>
      <c r="G55" s="25"/>
      <c r="H55" s="24"/>
      <c r="I55" s="24"/>
      <c r="J55" s="24"/>
      <c r="K55" s="24"/>
      <c r="L55" s="24"/>
      <c r="M55" s="49"/>
    </row>
    <row r="56" spans="2:15" ht="20.25" customHeight="1" thickBot="1" x14ac:dyDescent="0.35">
      <c r="B56" s="132" t="s">
        <v>10</v>
      </c>
      <c r="C56" s="127"/>
      <c r="D56" s="14">
        <v>0</v>
      </c>
      <c r="E56" s="99" t="s">
        <v>8</v>
      </c>
      <c r="F56" s="100"/>
      <c r="G56" s="25"/>
      <c r="H56" s="24"/>
      <c r="I56" s="141" t="s">
        <v>364</v>
      </c>
      <c r="J56" s="141"/>
      <c r="K56" s="24"/>
      <c r="L56" s="141" t="s">
        <v>358</v>
      </c>
      <c r="M56" s="141"/>
    </row>
    <row r="57" spans="2:15" ht="20.25" customHeight="1" thickBot="1" x14ac:dyDescent="0.35">
      <c r="B57" s="132" t="s">
        <v>11</v>
      </c>
      <c r="C57" s="127"/>
      <c r="D57" s="14">
        <v>0</v>
      </c>
      <c r="E57" s="99" t="s">
        <v>12</v>
      </c>
      <c r="F57" s="100"/>
      <c r="G57" s="25"/>
      <c r="H57" s="24"/>
      <c r="I57" s="141"/>
      <c r="J57" s="141"/>
      <c r="K57" s="24"/>
      <c r="L57" s="141"/>
      <c r="M57" s="141"/>
      <c r="O57" s="74" t="s">
        <v>388</v>
      </c>
    </row>
    <row r="58" spans="2:15" ht="20.25" customHeight="1" thickBot="1" x14ac:dyDescent="0.35">
      <c r="B58" s="127" t="s">
        <v>14</v>
      </c>
      <c r="C58" s="145"/>
      <c r="D58" s="14">
        <v>0</v>
      </c>
      <c r="E58" s="99" t="s">
        <v>15</v>
      </c>
      <c r="F58" s="100"/>
      <c r="G58" s="25"/>
      <c r="H58" s="24"/>
      <c r="I58" s="91"/>
      <c r="J58" s="50" t="s">
        <v>70</v>
      </c>
      <c r="K58" s="24"/>
      <c r="L58" s="90"/>
      <c r="M58" s="72" t="s">
        <v>356</v>
      </c>
      <c r="O58" s="74" t="e">
        <f>$D$28*$I58*$L58*$Z$41/$X$41</f>
        <v>#DIV/0!</v>
      </c>
    </row>
    <row r="59" spans="2:15" ht="20.25" customHeight="1" thickBot="1" x14ac:dyDescent="0.35">
      <c r="B59" s="127" t="s">
        <v>17</v>
      </c>
      <c r="C59" s="145"/>
      <c r="D59" s="14">
        <v>0</v>
      </c>
      <c r="E59" s="99" t="s">
        <v>18</v>
      </c>
      <c r="F59" s="100"/>
      <c r="G59" s="25"/>
      <c r="H59" s="24"/>
      <c r="I59" s="24"/>
      <c r="J59" s="49"/>
      <c r="K59" s="24"/>
      <c r="L59" s="24"/>
      <c r="M59" s="24"/>
    </row>
    <row r="60" spans="2:15" ht="20.25" customHeight="1" thickBot="1" x14ac:dyDescent="0.35">
      <c r="B60" s="132" t="s">
        <v>20</v>
      </c>
      <c r="C60" s="127"/>
      <c r="D60" s="14">
        <v>0</v>
      </c>
      <c r="E60" s="99" t="s">
        <v>18</v>
      </c>
      <c r="F60" s="100"/>
      <c r="G60" s="25"/>
      <c r="H60" s="24"/>
      <c r="I60" s="141" t="s">
        <v>398</v>
      </c>
      <c r="J60" s="141"/>
      <c r="K60" s="24"/>
      <c r="L60" s="24"/>
      <c r="M60" s="24"/>
    </row>
    <row r="61" spans="2:15" ht="20.25" customHeight="1" thickBot="1" x14ac:dyDescent="0.35">
      <c r="B61" s="132" t="s">
        <v>21</v>
      </c>
      <c r="C61" s="127"/>
      <c r="D61" s="14">
        <v>0</v>
      </c>
      <c r="E61" s="155" t="s">
        <v>18</v>
      </c>
      <c r="F61" s="156"/>
      <c r="G61" s="25"/>
      <c r="H61" s="24"/>
      <c r="I61" s="141"/>
      <c r="J61" s="141"/>
      <c r="K61" s="51"/>
      <c r="L61" s="24"/>
      <c r="M61" s="24"/>
    </row>
    <row r="62" spans="2:15" ht="20.25" customHeight="1" thickBot="1" x14ac:dyDescent="0.35">
      <c r="B62" s="127" t="s">
        <v>27</v>
      </c>
      <c r="C62" s="150"/>
      <c r="D62" s="71">
        <v>0</v>
      </c>
      <c r="E62" s="125" t="s">
        <v>30</v>
      </c>
      <c r="F62" s="125"/>
      <c r="G62" s="25"/>
      <c r="H62" s="24"/>
      <c r="I62" s="162">
        <f>IFERROR($O$54+$O$58,0)</f>
        <v>0</v>
      </c>
      <c r="J62" s="164" t="s">
        <v>335</v>
      </c>
      <c r="K62" s="52"/>
      <c r="L62" s="24"/>
      <c r="M62" s="24"/>
    </row>
    <row r="63" spans="2:15" ht="20.25" customHeight="1" thickBot="1" x14ac:dyDescent="0.35">
      <c r="B63" s="127" t="s">
        <v>22</v>
      </c>
      <c r="C63" s="145"/>
      <c r="D63" s="14">
        <v>0</v>
      </c>
      <c r="E63" s="160" t="s">
        <v>343</v>
      </c>
      <c r="F63" s="161"/>
      <c r="G63" s="25"/>
      <c r="H63" s="24"/>
      <c r="I63" s="163"/>
      <c r="J63" s="164"/>
      <c r="K63" s="52"/>
      <c r="L63" s="24"/>
      <c r="M63" s="24"/>
    </row>
    <row r="64" spans="2:15" ht="5.25" customHeight="1" thickBot="1" x14ac:dyDescent="0.35">
      <c r="B64" s="24"/>
      <c r="C64" s="24"/>
      <c r="D64" s="24"/>
      <c r="E64" s="24"/>
      <c r="F64" s="24"/>
      <c r="G64" s="24"/>
      <c r="H64" s="24"/>
      <c r="I64" s="24"/>
      <c r="J64" s="49"/>
      <c r="K64" s="24"/>
      <c r="L64" s="24"/>
      <c r="M64" s="24"/>
    </row>
    <row r="65" spans="1:13" ht="60" customHeight="1" thickBot="1" x14ac:dyDescent="0.3">
      <c r="B65" s="101" t="s">
        <v>365</v>
      </c>
      <c r="C65" s="110"/>
      <c r="D65" s="122"/>
      <c r="E65" s="123"/>
      <c r="F65" s="123"/>
      <c r="G65" s="124"/>
      <c r="H65" s="140" t="s">
        <v>366</v>
      </c>
      <c r="I65" s="110"/>
      <c r="J65" s="122"/>
      <c r="K65" s="123"/>
      <c r="L65" s="123"/>
      <c r="M65" s="124"/>
    </row>
    <row r="66" spans="1:13" ht="15" customHeight="1" x14ac:dyDescent="0.3">
      <c r="B66" s="24"/>
      <c r="C66" s="24"/>
      <c r="D66" s="24"/>
      <c r="E66" s="24"/>
      <c r="F66" s="24"/>
      <c r="G66" s="24"/>
      <c r="H66" s="24"/>
      <c r="I66" s="24"/>
      <c r="J66" s="24"/>
      <c r="K66" s="24"/>
      <c r="L66" s="24"/>
      <c r="M66" s="24"/>
    </row>
    <row r="67" spans="1:13" ht="40.1" customHeight="1" x14ac:dyDescent="0.25">
      <c r="B67" s="142" t="s">
        <v>361</v>
      </c>
      <c r="C67" s="143"/>
      <c r="D67" s="143"/>
      <c r="E67" s="143"/>
      <c r="F67" s="143"/>
      <c r="G67" s="143"/>
      <c r="H67" s="143"/>
      <c r="I67" s="143"/>
      <c r="J67" s="143"/>
      <c r="K67" s="143"/>
      <c r="L67" s="143"/>
      <c r="M67" s="144"/>
    </row>
    <row r="68" spans="1:13" ht="15" customHeight="1" x14ac:dyDescent="0.3">
      <c r="B68" s="24"/>
      <c r="C68" s="24"/>
      <c r="D68" s="24"/>
      <c r="E68" s="24"/>
      <c r="F68" s="24"/>
      <c r="G68" s="24"/>
      <c r="H68" s="24"/>
      <c r="I68" s="24"/>
      <c r="J68" s="24"/>
      <c r="K68" s="24"/>
      <c r="L68" s="24"/>
      <c r="M68" s="24"/>
    </row>
    <row r="69" spans="1:13" ht="20.25" customHeight="1" x14ac:dyDescent="0.25">
      <c r="B69" s="139" t="s">
        <v>389</v>
      </c>
      <c r="C69" s="139"/>
      <c r="D69" s="139"/>
      <c r="E69" s="139"/>
      <c r="F69" s="139"/>
      <c r="G69" s="139"/>
      <c r="H69" s="139"/>
      <c r="I69" s="139"/>
      <c r="J69" s="139"/>
      <c r="K69" s="139"/>
      <c r="L69" s="139"/>
      <c r="M69" s="139"/>
    </row>
    <row r="70" spans="1:13" ht="5.25" customHeight="1" x14ac:dyDescent="0.25">
      <c r="A70" s="53"/>
      <c r="B70" s="16"/>
      <c r="C70" s="16"/>
      <c r="D70" s="16"/>
      <c r="E70" s="16"/>
      <c r="F70" s="16"/>
      <c r="G70" s="16"/>
      <c r="H70" s="16"/>
      <c r="I70" s="16"/>
      <c r="J70" s="16"/>
      <c r="K70" s="16"/>
      <c r="L70" s="16"/>
      <c r="M70" s="16"/>
    </row>
    <row r="71" spans="1:13" ht="20.25" customHeight="1" x14ac:dyDescent="0.25">
      <c r="A71" s="53"/>
      <c r="B71" s="146" t="s">
        <v>1</v>
      </c>
      <c r="C71" s="147"/>
      <c r="D71" s="147" t="s">
        <v>2</v>
      </c>
      <c r="E71" s="147"/>
      <c r="F71" s="147"/>
      <c r="G71" s="147"/>
      <c r="H71" s="165" t="s">
        <v>3</v>
      </c>
      <c r="I71" s="165"/>
      <c r="J71" s="165"/>
      <c r="K71" s="167" t="s">
        <v>88</v>
      </c>
      <c r="L71" s="168"/>
      <c r="M71" s="168"/>
    </row>
    <row r="72" spans="1:13" ht="20.25" customHeight="1" x14ac:dyDescent="0.25">
      <c r="A72" s="53"/>
      <c r="B72" s="138"/>
      <c r="C72" s="148"/>
      <c r="D72" s="46" t="s">
        <v>4</v>
      </c>
      <c r="E72" s="46" t="s">
        <v>5</v>
      </c>
      <c r="F72" s="137" t="s">
        <v>6</v>
      </c>
      <c r="G72" s="138"/>
      <c r="H72" s="166"/>
      <c r="I72" s="166"/>
      <c r="J72" s="166"/>
      <c r="K72" s="167"/>
      <c r="L72" s="168"/>
      <c r="M72" s="168"/>
    </row>
    <row r="73" spans="1:13" ht="20.25" customHeight="1" x14ac:dyDescent="0.25">
      <c r="A73" s="53"/>
      <c r="B73" s="134" t="s">
        <v>7</v>
      </c>
      <c r="C73" s="134"/>
      <c r="D73" s="54">
        <f>IFERROR(IF($D$22=$C$112,$D54,0),"-")</f>
        <v>0</v>
      </c>
      <c r="E73" s="54">
        <v>0</v>
      </c>
      <c r="F73" s="130" t="s">
        <v>25</v>
      </c>
      <c r="G73" s="131"/>
      <c r="H73" s="55">
        <v>2.3199999999999998</v>
      </c>
      <c r="I73" s="154" t="s">
        <v>9</v>
      </c>
      <c r="J73" s="154"/>
      <c r="K73" s="54">
        <f t="shared" ref="K73:K81" si="0">IFERROR(($D73-$E73)*$H73,0)</f>
        <v>0</v>
      </c>
      <c r="L73" s="99" t="s">
        <v>381</v>
      </c>
      <c r="M73" s="100"/>
    </row>
    <row r="74" spans="1:13" ht="20.25" customHeight="1" x14ac:dyDescent="0.25">
      <c r="A74" s="53"/>
      <c r="B74" s="127" t="s">
        <v>26</v>
      </c>
      <c r="C74" s="128"/>
      <c r="D74" s="54">
        <f>IFERROR(IF($D$22=$C$112,$D55,0),"-")</f>
        <v>0</v>
      </c>
      <c r="E74" s="54">
        <v>0</v>
      </c>
      <c r="F74" s="130" t="s">
        <v>25</v>
      </c>
      <c r="G74" s="131"/>
      <c r="H74" s="55">
        <v>2.4900000000000002</v>
      </c>
      <c r="I74" s="135" t="s">
        <v>28</v>
      </c>
      <c r="J74" s="136"/>
      <c r="K74" s="54">
        <f t="shared" si="0"/>
        <v>0</v>
      </c>
      <c r="L74" s="99" t="s">
        <v>381</v>
      </c>
      <c r="M74" s="100"/>
    </row>
    <row r="75" spans="1:13" ht="20.25" customHeight="1" x14ac:dyDescent="0.25">
      <c r="A75" s="53"/>
      <c r="B75" s="132" t="s">
        <v>10</v>
      </c>
      <c r="C75" s="132"/>
      <c r="D75" s="54">
        <f>IFERROR(IF($D$22=$C$112,$D56,0),"-")</f>
        <v>0</v>
      </c>
      <c r="E75" s="54">
        <v>0</v>
      </c>
      <c r="F75" s="99" t="s">
        <v>25</v>
      </c>
      <c r="G75" s="100"/>
      <c r="H75" s="56">
        <v>2.58</v>
      </c>
      <c r="I75" s="133" t="s">
        <v>9</v>
      </c>
      <c r="J75" s="133"/>
      <c r="K75" s="54">
        <f t="shared" si="0"/>
        <v>0</v>
      </c>
      <c r="L75" s="99" t="s">
        <v>381</v>
      </c>
      <c r="M75" s="100"/>
    </row>
    <row r="76" spans="1:13" ht="20.25" customHeight="1" x14ac:dyDescent="0.25">
      <c r="A76" s="53"/>
      <c r="B76" s="132" t="s">
        <v>11</v>
      </c>
      <c r="C76" s="132"/>
      <c r="D76" s="54">
        <f>IFERROR(IF($D$22=$C$112,$D57,$P$39+$P$41),"-")</f>
        <v>0</v>
      </c>
      <c r="E76" s="57">
        <f>IFERROR(IF($D$22=$C$111,$T$39/$X$39+$T$41/$X$41,IF($D$22=$C$112,$I$62,0)),0)</f>
        <v>0</v>
      </c>
      <c r="F76" s="99" t="s">
        <v>12</v>
      </c>
      <c r="G76" s="100"/>
      <c r="H76" s="58">
        <v>0.47</v>
      </c>
      <c r="I76" s="133" t="s">
        <v>13</v>
      </c>
      <c r="J76" s="133"/>
      <c r="K76" s="54">
        <f t="shared" si="0"/>
        <v>0</v>
      </c>
      <c r="L76" s="99" t="s">
        <v>381</v>
      </c>
      <c r="M76" s="100"/>
    </row>
    <row r="77" spans="1:13" ht="20.25" customHeight="1" x14ac:dyDescent="0.25">
      <c r="A77" s="53"/>
      <c r="B77" s="127" t="s">
        <v>14</v>
      </c>
      <c r="C77" s="128"/>
      <c r="D77" s="54">
        <f t="shared" ref="D77:D82" si="1">IFERROR(IF($D$22=$C$112,$D58,0),"-")</f>
        <v>0</v>
      </c>
      <c r="E77" s="57">
        <v>0</v>
      </c>
      <c r="F77" s="99" t="s">
        <v>15</v>
      </c>
      <c r="G77" s="100"/>
      <c r="H77" s="56">
        <v>3</v>
      </c>
      <c r="I77" s="135" t="s">
        <v>16</v>
      </c>
      <c r="J77" s="136"/>
      <c r="K77" s="54">
        <f t="shared" si="0"/>
        <v>0</v>
      </c>
      <c r="L77" s="99" t="s">
        <v>381</v>
      </c>
      <c r="M77" s="100"/>
    </row>
    <row r="78" spans="1:13" ht="20.25" customHeight="1" x14ac:dyDescent="0.25">
      <c r="A78" s="53"/>
      <c r="B78" s="127" t="s">
        <v>17</v>
      </c>
      <c r="C78" s="128"/>
      <c r="D78" s="54">
        <f t="shared" si="1"/>
        <v>0</v>
      </c>
      <c r="E78" s="57">
        <v>0</v>
      </c>
      <c r="F78" s="99" t="s">
        <v>18</v>
      </c>
      <c r="G78" s="100"/>
      <c r="H78" s="56">
        <v>1.67</v>
      </c>
      <c r="I78" s="135" t="s">
        <v>19</v>
      </c>
      <c r="J78" s="136"/>
      <c r="K78" s="54">
        <f t="shared" si="0"/>
        <v>0</v>
      </c>
      <c r="L78" s="99" t="s">
        <v>381</v>
      </c>
      <c r="M78" s="100"/>
    </row>
    <row r="79" spans="1:13" ht="20.25" customHeight="1" x14ac:dyDescent="0.25">
      <c r="A79" s="53"/>
      <c r="B79" s="132" t="s">
        <v>20</v>
      </c>
      <c r="C79" s="132"/>
      <c r="D79" s="54">
        <f t="shared" si="1"/>
        <v>0</v>
      </c>
      <c r="E79" s="57">
        <v>0</v>
      </c>
      <c r="F79" s="99" t="s">
        <v>18</v>
      </c>
      <c r="G79" s="100"/>
      <c r="H79" s="59">
        <v>2.71</v>
      </c>
      <c r="I79" s="133" t="s">
        <v>9</v>
      </c>
      <c r="J79" s="133"/>
      <c r="K79" s="54">
        <f t="shared" si="0"/>
        <v>0</v>
      </c>
      <c r="L79" s="99" t="s">
        <v>381</v>
      </c>
      <c r="M79" s="100"/>
    </row>
    <row r="80" spans="1:13" ht="20.25" customHeight="1" x14ac:dyDescent="0.25">
      <c r="A80" s="53"/>
      <c r="B80" s="183" t="s">
        <v>21</v>
      </c>
      <c r="C80" s="183"/>
      <c r="D80" s="54">
        <f t="shared" si="1"/>
        <v>0</v>
      </c>
      <c r="E80" s="57">
        <v>0</v>
      </c>
      <c r="F80" s="155" t="s">
        <v>18</v>
      </c>
      <c r="G80" s="156"/>
      <c r="H80" s="59">
        <v>3</v>
      </c>
      <c r="I80" s="174" t="s">
        <v>9</v>
      </c>
      <c r="J80" s="174"/>
      <c r="K80" s="54">
        <f t="shared" si="0"/>
        <v>0</v>
      </c>
      <c r="L80" s="99" t="s">
        <v>381</v>
      </c>
      <c r="M80" s="100"/>
    </row>
    <row r="81" spans="1:13" ht="20.25" customHeight="1" thickBot="1" x14ac:dyDescent="0.3">
      <c r="A81" s="53"/>
      <c r="B81" s="126" t="s">
        <v>27</v>
      </c>
      <c r="C81" s="126"/>
      <c r="D81" s="54">
        <f t="shared" si="1"/>
        <v>0</v>
      </c>
      <c r="E81" s="57">
        <v>0</v>
      </c>
      <c r="F81" s="129" t="s">
        <v>30</v>
      </c>
      <c r="G81" s="129"/>
      <c r="H81" s="60">
        <v>2.23</v>
      </c>
      <c r="I81" s="125" t="s">
        <v>29</v>
      </c>
      <c r="J81" s="125"/>
      <c r="K81" s="54">
        <f t="shared" si="0"/>
        <v>0</v>
      </c>
      <c r="L81" s="99" t="s">
        <v>381</v>
      </c>
      <c r="M81" s="100"/>
    </row>
    <row r="82" spans="1:13" ht="20.25" customHeight="1" thickBot="1" x14ac:dyDescent="0.3">
      <c r="A82" s="53"/>
      <c r="B82" s="149" t="s">
        <v>22</v>
      </c>
      <c r="C82" s="190"/>
      <c r="D82" s="54">
        <f t="shared" si="1"/>
        <v>0</v>
      </c>
      <c r="E82" s="57">
        <v>0</v>
      </c>
      <c r="F82" s="191" t="s">
        <v>380</v>
      </c>
      <c r="G82" s="192"/>
      <c r="H82" s="14">
        <v>0</v>
      </c>
      <c r="I82" s="193" t="s">
        <v>23</v>
      </c>
      <c r="J82" s="193"/>
      <c r="K82" s="54">
        <f>IFERROR(($D82-$E82)*$H82,0)</f>
        <v>0</v>
      </c>
      <c r="L82" s="99" t="s">
        <v>381</v>
      </c>
      <c r="M82" s="100"/>
    </row>
    <row r="83" spans="1:13" ht="20.25" customHeight="1" x14ac:dyDescent="0.25">
      <c r="A83" s="53"/>
      <c r="B83" s="181" t="s">
        <v>89</v>
      </c>
      <c r="C83" s="181"/>
      <c r="D83" s="182"/>
      <c r="E83" s="182"/>
      <c r="F83" s="182"/>
      <c r="G83" s="182"/>
      <c r="H83" s="182"/>
      <c r="I83" s="182"/>
      <c r="J83" s="182"/>
      <c r="K83" s="57">
        <f>SUM($K$73:$K$82)</f>
        <v>0</v>
      </c>
      <c r="L83" s="99" t="s">
        <v>381</v>
      </c>
      <c r="M83" s="100"/>
    </row>
    <row r="84" spans="1:13" ht="5.05" customHeight="1" thickBot="1" x14ac:dyDescent="0.3">
      <c r="A84" s="53"/>
      <c r="B84" s="61"/>
      <c r="C84" s="61"/>
      <c r="D84" s="61"/>
      <c r="E84" s="61"/>
      <c r="F84" s="61"/>
      <c r="G84" s="61"/>
      <c r="H84" s="61"/>
      <c r="I84" s="61"/>
      <c r="J84" s="61"/>
      <c r="K84" s="62"/>
      <c r="L84" s="63"/>
      <c r="M84" s="63"/>
    </row>
    <row r="85" spans="1:13" ht="40.299999999999997" customHeight="1" thickBot="1" x14ac:dyDescent="0.3">
      <c r="A85" s="53"/>
      <c r="B85" s="101" t="s">
        <v>369</v>
      </c>
      <c r="C85" s="110"/>
      <c r="D85" s="184"/>
      <c r="E85" s="185"/>
      <c r="F85" s="185"/>
      <c r="G85" s="185"/>
      <c r="H85" s="185"/>
      <c r="I85" s="185"/>
      <c r="J85" s="185"/>
      <c r="K85" s="185"/>
      <c r="L85" s="185"/>
      <c r="M85" s="186"/>
    </row>
    <row r="86" spans="1:13" ht="15" customHeight="1" x14ac:dyDescent="0.25">
      <c r="A86" s="53"/>
      <c r="B86" s="16"/>
      <c r="C86" s="16"/>
      <c r="D86" s="16"/>
      <c r="E86" s="16"/>
      <c r="F86" s="16"/>
      <c r="G86" s="16"/>
      <c r="H86" s="16"/>
      <c r="I86" s="16"/>
      <c r="J86" s="16"/>
      <c r="K86" s="16"/>
      <c r="L86" s="16"/>
      <c r="M86" s="16"/>
    </row>
    <row r="87" spans="1:13" ht="20.25" customHeight="1" x14ac:dyDescent="0.25">
      <c r="A87" s="53"/>
      <c r="B87" s="175" t="s">
        <v>372</v>
      </c>
      <c r="C87" s="176"/>
      <c r="D87" s="176"/>
      <c r="E87" s="176"/>
      <c r="F87" s="176"/>
      <c r="G87" s="176"/>
      <c r="H87" s="176"/>
      <c r="I87" s="176"/>
      <c r="J87" s="176"/>
      <c r="K87" s="176"/>
      <c r="L87" s="176"/>
      <c r="M87" s="177"/>
    </row>
    <row r="88" spans="1:13" ht="20.25" customHeight="1" x14ac:dyDescent="0.25">
      <c r="A88" s="53"/>
      <c r="B88" s="178"/>
      <c r="C88" s="179"/>
      <c r="D88" s="179"/>
      <c r="E88" s="179"/>
      <c r="F88" s="179"/>
      <c r="G88" s="179"/>
      <c r="H88" s="179"/>
      <c r="I88" s="179"/>
      <c r="J88" s="179"/>
      <c r="K88" s="179"/>
      <c r="L88" s="179"/>
      <c r="M88" s="180"/>
    </row>
    <row r="89" spans="1:13" ht="5.25" customHeight="1" x14ac:dyDescent="0.25">
      <c r="A89" s="53"/>
      <c r="B89" s="17"/>
      <c r="C89" s="17"/>
      <c r="D89" s="17"/>
      <c r="E89" s="17"/>
      <c r="F89" s="17"/>
      <c r="G89" s="17"/>
      <c r="H89" s="17"/>
      <c r="I89" s="17"/>
      <c r="J89" s="17"/>
      <c r="K89" s="17"/>
      <c r="L89" s="17"/>
      <c r="M89" s="17"/>
    </row>
    <row r="90" spans="1:13" ht="20.25" customHeight="1" x14ac:dyDescent="0.25">
      <c r="A90" s="53"/>
      <c r="B90" s="139" t="s">
        <v>24</v>
      </c>
      <c r="C90" s="139"/>
      <c r="D90" s="139"/>
      <c r="E90" s="139"/>
      <c r="F90" s="139"/>
      <c r="G90" s="139"/>
      <c r="H90" s="139"/>
      <c r="I90" s="139"/>
      <c r="J90" s="139"/>
      <c r="K90" s="139"/>
      <c r="L90" s="139"/>
      <c r="M90" s="139"/>
    </row>
    <row r="91" spans="1:13" ht="5.25" customHeight="1" x14ac:dyDescent="0.25">
      <c r="A91" s="53"/>
      <c r="B91" s="64"/>
      <c r="C91" s="64"/>
      <c r="D91" s="64"/>
      <c r="E91" s="64"/>
      <c r="F91" s="64"/>
      <c r="G91" s="64"/>
      <c r="H91" s="64"/>
      <c r="I91" s="64"/>
      <c r="J91" s="64"/>
      <c r="K91" s="64"/>
      <c r="L91" s="64"/>
      <c r="M91" s="64"/>
    </row>
    <row r="92" spans="1:13" ht="40.1" customHeight="1" x14ac:dyDescent="0.25">
      <c r="A92" s="53"/>
      <c r="B92" s="172" t="s">
        <v>59</v>
      </c>
      <c r="C92" s="173"/>
      <c r="D92" s="169">
        <f>IFERROR(SUMPRODUCT($D$73:$D$82,$H$73:$H$82),0)</f>
        <v>0</v>
      </c>
      <c r="E92" s="169"/>
      <c r="F92" s="65" t="s">
        <v>60</v>
      </c>
      <c r="G92" s="170"/>
      <c r="H92" s="171"/>
      <c r="I92" s="172" t="s">
        <v>61</v>
      </c>
      <c r="J92" s="173"/>
      <c r="K92" s="169">
        <f>IFERROR(SUMPRODUCT($E$73:$E$82,$H$73:$H$82),0)</f>
        <v>0</v>
      </c>
      <c r="L92" s="169"/>
      <c r="M92" s="73" t="s">
        <v>60</v>
      </c>
    </row>
    <row r="93" spans="1:13" ht="40.1" customHeight="1" x14ac:dyDescent="0.25">
      <c r="A93" s="53"/>
      <c r="B93" s="64"/>
      <c r="C93" s="64"/>
      <c r="D93" s="64"/>
      <c r="E93" s="64"/>
      <c r="F93" s="64"/>
      <c r="G93" s="64"/>
      <c r="H93" s="64"/>
      <c r="I93" s="64"/>
      <c r="J93" s="64"/>
      <c r="K93" s="64"/>
      <c r="L93" s="64"/>
      <c r="M93" s="64"/>
    </row>
    <row r="94" spans="1:13" ht="40.1" customHeight="1" x14ac:dyDescent="0.25">
      <c r="A94" s="53"/>
      <c r="B94" s="172" t="s">
        <v>62</v>
      </c>
      <c r="C94" s="173"/>
      <c r="D94" s="169">
        <f>IFERROR($D$92-$K$92,0)</f>
        <v>0</v>
      </c>
      <c r="E94" s="169"/>
      <c r="F94" s="65" t="s">
        <v>60</v>
      </c>
      <c r="G94" s="170"/>
      <c r="H94" s="171"/>
      <c r="I94" s="172" t="s">
        <v>62</v>
      </c>
      <c r="J94" s="173"/>
      <c r="K94" s="169">
        <f>IFERROR($D$94/1000,0)</f>
        <v>0</v>
      </c>
      <c r="L94" s="169"/>
      <c r="M94" s="73" t="s">
        <v>63</v>
      </c>
    </row>
    <row r="95" spans="1:13" ht="40.1" customHeight="1" x14ac:dyDescent="0.25">
      <c r="A95" s="53"/>
      <c r="B95" s="66"/>
      <c r="C95" s="66"/>
      <c r="D95" s="66"/>
      <c r="E95" s="67" t="s">
        <v>64</v>
      </c>
      <c r="F95" s="66"/>
      <c r="G95" s="66"/>
      <c r="H95" s="66"/>
      <c r="I95" s="66"/>
      <c r="J95" s="66"/>
      <c r="K95" s="66"/>
      <c r="L95" s="67" t="s">
        <v>64</v>
      </c>
      <c r="M95" s="66"/>
    </row>
    <row r="96" spans="1:13" ht="40.1" customHeight="1" x14ac:dyDescent="0.25">
      <c r="A96" s="53"/>
      <c r="B96" s="172" t="s">
        <v>65</v>
      </c>
      <c r="C96" s="173"/>
      <c r="D96" s="169">
        <f>$D$94*$H$30</f>
        <v>0</v>
      </c>
      <c r="E96" s="169"/>
      <c r="F96" s="65" t="s">
        <v>66</v>
      </c>
      <c r="G96" s="170"/>
      <c r="H96" s="171"/>
      <c r="I96" s="172" t="s">
        <v>65</v>
      </c>
      <c r="J96" s="173"/>
      <c r="K96" s="169">
        <f>IFERROR($D$96/1000,0)</f>
        <v>0</v>
      </c>
      <c r="L96" s="169"/>
      <c r="M96" s="73" t="s">
        <v>67</v>
      </c>
    </row>
    <row r="97" spans="1:13" ht="5.25" customHeight="1" x14ac:dyDescent="0.25">
      <c r="A97" s="53"/>
      <c r="B97" s="25"/>
      <c r="C97" s="25"/>
      <c r="D97" s="25"/>
      <c r="E97" s="25"/>
      <c r="F97" s="25"/>
      <c r="G97" s="25"/>
      <c r="H97" s="25"/>
      <c r="I97" s="25"/>
      <c r="J97" s="25"/>
      <c r="K97" s="25"/>
      <c r="L97" s="25"/>
      <c r="M97" s="25"/>
    </row>
    <row r="98" spans="1:13" ht="20.25" customHeight="1" x14ac:dyDescent="0.25">
      <c r="A98" s="53"/>
      <c r="B98" s="139" t="s">
        <v>368</v>
      </c>
      <c r="C98" s="139"/>
      <c r="D98" s="139"/>
      <c r="E98" s="139"/>
      <c r="F98" s="139"/>
      <c r="G98" s="139"/>
      <c r="H98" s="139"/>
      <c r="I98" s="139"/>
      <c r="J98" s="139"/>
      <c r="K98" s="139"/>
      <c r="L98" s="139"/>
      <c r="M98" s="139"/>
    </row>
    <row r="99" spans="1:13" ht="5.25" customHeight="1" x14ac:dyDescent="0.25">
      <c r="A99" s="53"/>
      <c r="B99" s="22"/>
      <c r="C99" s="22"/>
      <c r="D99" s="22"/>
      <c r="E99" s="22"/>
      <c r="F99" s="22"/>
      <c r="G99" s="22"/>
      <c r="H99" s="22"/>
      <c r="I99" s="22"/>
      <c r="J99" s="22"/>
      <c r="K99" s="22"/>
      <c r="L99" s="22"/>
      <c r="M99" s="22"/>
    </row>
    <row r="100" spans="1:13" ht="20.25" customHeight="1" x14ac:dyDescent="0.25">
      <c r="A100" s="53"/>
      <c r="B100" s="111" t="s">
        <v>90</v>
      </c>
      <c r="C100" s="111"/>
      <c r="D100" s="187" t="s">
        <v>367</v>
      </c>
      <c r="E100" s="188"/>
      <c r="F100" s="188"/>
      <c r="G100" s="188"/>
      <c r="H100" s="188"/>
      <c r="I100" s="188"/>
      <c r="J100" s="188"/>
      <c r="K100" s="189"/>
      <c r="L100" s="68" t="s">
        <v>91</v>
      </c>
      <c r="M100" s="22"/>
    </row>
    <row r="101" spans="1:13" ht="5.25" customHeight="1" x14ac:dyDescent="0.25">
      <c r="A101" s="53"/>
      <c r="B101" s="22"/>
      <c r="C101" s="22"/>
      <c r="D101" s="22"/>
      <c r="E101" s="22"/>
      <c r="F101" s="22"/>
      <c r="G101" s="22"/>
      <c r="H101" s="22"/>
      <c r="I101" s="22"/>
      <c r="J101" s="22"/>
      <c r="K101" s="22"/>
      <c r="L101" s="22"/>
      <c r="M101" s="22"/>
    </row>
    <row r="102" spans="1:13" ht="40.1" customHeight="1" x14ac:dyDescent="0.25">
      <c r="A102" s="53"/>
      <c r="B102" s="101" t="s">
        <v>355</v>
      </c>
      <c r="C102" s="102"/>
      <c r="D102" s="103" t="str" cm="1">
        <f t="array" ref="D102">IF(OR($E$12=$D$133:$E$133),"導入地域を選択してください","選択済み")</f>
        <v>導入地域を選択してください</v>
      </c>
      <c r="E102" s="104"/>
      <c r="F102" s="104"/>
      <c r="G102" s="104"/>
      <c r="H102" s="104"/>
      <c r="I102" s="104"/>
      <c r="J102" s="104"/>
      <c r="K102" s="105"/>
      <c r="L102" s="84" t="s">
        <v>350</v>
      </c>
      <c r="M102" s="25"/>
    </row>
    <row r="103" spans="1:13" ht="5.25" customHeight="1" x14ac:dyDescent="0.25">
      <c r="A103" s="53"/>
      <c r="B103" s="22"/>
      <c r="C103" s="22"/>
      <c r="D103" s="22"/>
      <c r="E103" s="22"/>
      <c r="F103" s="22"/>
      <c r="G103" s="22"/>
      <c r="H103" s="22"/>
      <c r="I103" s="22"/>
      <c r="J103" s="22"/>
      <c r="K103" s="22"/>
      <c r="L103" s="22"/>
      <c r="M103" s="22"/>
    </row>
    <row r="104" spans="1:13" ht="40.1" customHeight="1" x14ac:dyDescent="0.25">
      <c r="A104" s="53"/>
      <c r="B104" s="101" t="s">
        <v>34</v>
      </c>
      <c r="C104" s="102"/>
      <c r="D104" s="103" t="str" cm="1">
        <f t="array" ref="D104">IF(OR($D$22=$C$111:$C$112),"選択済み","設備の導入方法を選択してください")</f>
        <v>設備の導入方法を選択してください</v>
      </c>
      <c r="E104" s="104"/>
      <c r="F104" s="104"/>
      <c r="G104" s="104"/>
      <c r="H104" s="104"/>
      <c r="I104" s="104"/>
      <c r="J104" s="104"/>
      <c r="K104" s="105"/>
      <c r="L104" s="84" t="s">
        <v>349</v>
      </c>
      <c r="M104" s="25"/>
    </row>
    <row r="105" spans="1:13" ht="5.25" customHeight="1" x14ac:dyDescent="0.25">
      <c r="B105" s="25"/>
      <c r="C105" s="25"/>
      <c r="D105" s="25"/>
      <c r="E105" s="25"/>
      <c r="F105" s="25"/>
      <c r="G105" s="25"/>
      <c r="H105" s="25"/>
      <c r="I105" s="25"/>
      <c r="J105" s="25"/>
      <c r="K105" s="25"/>
      <c r="L105" s="25"/>
      <c r="M105" s="25"/>
    </row>
    <row r="107" spans="1:13" s="74" customFormat="1" x14ac:dyDescent="0.25"/>
    <row r="108" spans="1:13" s="74" customFormat="1" ht="40.1" customHeight="1" x14ac:dyDescent="0.25">
      <c r="E108" s="74">
        <v>2</v>
      </c>
      <c r="F108" s="74">
        <v>3</v>
      </c>
      <c r="G108" s="74">
        <v>4</v>
      </c>
    </row>
    <row r="109" spans="1:13" s="74" customFormat="1" x14ac:dyDescent="0.25">
      <c r="C109" s="74" t="s">
        <v>76</v>
      </c>
      <c r="D109" s="74" t="s">
        <v>71</v>
      </c>
      <c r="E109" s="74" t="s">
        <v>348</v>
      </c>
      <c r="F109" s="74" t="s">
        <v>72</v>
      </c>
      <c r="G109" s="74" t="s">
        <v>73</v>
      </c>
      <c r="I109" s="74" t="s">
        <v>74</v>
      </c>
      <c r="J109" s="74" t="s">
        <v>75</v>
      </c>
      <c r="K109" s="74" t="s">
        <v>85</v>
      </c>
      <c r="L109" s="74" t="s">
        <v>86</v>
      </c>
    </row>
    <row r="110" spans="1:13" s="74" customFormat="1" x14ac:dyDescent="0.25">
      <c r="C110" s="74" t="s">
        <v>79</v>
      </c>
      <c r="D110" s="74" t="s">
        <v>79</v>
      </c>
      <c r="E110" s="74" t="s">
        <v>69</v>
      </c>
      <c r="F110" s="74" t="s">
        <v>69</v>
      </c>
      <c r="G110" s="74" t="s">
        <v>69</v>
      </c>
      <c r="I110" s="82" t="s">
        <v>32</v>
      </c>
      <c r="J110" s="74" t="s">
        <v>79</v>
      </c>
      <c r="K110" s="74" t="s">
        <v>69</v>
      </c>
      <c r="L110" s="74" t="s">
        <v>68</v>
      </c>
    </row>
    <row r="111" spans="1:13" s="74" customFormat="1" x14ac:dyDescent="0.25">
      <c r="C111" s="82" t="s">
        <v>31</v>
      </c>
      <c r="D111" s="82" t="s">
        <v>344</v>
      </c>
      <c r="E111" s="82">
        <v>4.2</v>
      </c>
      <c r="F111" s="82" t="s">
        <v>36</v>
      </c>
      <c r="G111" s="82">
        <v>15</v>
      </c>
      <c r="H111" s="82"/>
      <c r="I111" s="82" t="s">
        <v>37</v>
      </c>
      <c r="J111" s="82" t="s">
        <v>57</v>
      </c>
      <c r="K111" s="82" t="s">
        <v>329</v>
      </c>
      <c r="L111" s="74" t="s">
        <v>87</v>
      </c>
    </row>
    <row r="112" spans="1:13" s="74" customFormat="1" x14ac:dyDescent="0.25">
      <c r="C112" s="82" t="s">
        <v>35</v>
      </c>
      <c r="D112" s="82" t="s">
        <v>345</v>
      </c>
      <c r="E112" s="82">
        <v>4.4000000000000004</v>
      </c>
      <c r="F112" s="82" t="s">
        <v>36</v>
      </c>
      <c r="G112" s="82">
        <v>15</v>
      </c>
      <c r="H112" s="82"/>
      <c r="J112" s="82" t="s">
        <v>47</v>
      </c>
      <c r="K112" s="82" t="s">
        <v>330</v>
      </c>
    </row>
    <row r="113" spans="3:10" s="74" customFormat="1" x14ac:dyDescent="0.25">
      <c r="C113" s="82"/>
      <c r="D113" s="82" t="s">
        <v>346</v>
      </c>
      <c r="E113" s="82">
        <v>3.7</v>
      </c>
      <c r="F113" s="82" t="s">
        <v>36</v>
      </c>
      <c r="G113" s="82">
        <v>15</v>
      </c>
      <c r="H113" s="82"/>
      <c r="I113" s="82"/>
    </row>
    <row r="114" spans="3:10" s="74" customFormat="1" x14ac:dyDescent="0.25">
      <c r="C114" s="82"/>
      <c r="D114" s="82" t="s">
        <v>347</v>
      </c>
      <c r="E114" s="82">
        <v>4.4000000000000004</v>
      </c>
      <c r="F114" s="82" t="s">
        <v>80</v>
      </c>
      <c r="G114" s="82">
        <v>15</v>
      </c>
      <c r="H114" s="82"/>
      <c r="I114" s="82"/>
    </row>
    <row r="115" spans="3:10" s="74" customFormat="1" x14ac:dyDescent="0.25">
      <c r="C115" s="82"/>
      <c r="D115" s="82"/>
      <c r="E115" s="82"/>
      <c r="F115" s="82"/>
      <c r="G115" s="82"/>
      <c r="H115" s="82"/>
      <c r="I115" s="82"/>
    </row>
    <row r="116" spans="3:10" s="74" customFormat="1" x14ac:dyDescent="0.25">
      <c r="C116" s="82"/>
      <c r="D116" s="82"/>
      <c r="E116" s="82"/>
      <c r="F116" s="82"/>
      <c r="G116" s="82"/>
      <c r="H116" s="82"/>
      <c r="I116" s="82"/>
    </row>
    <row r="117" spans="3:10" s="74" customFormat="1" x14ac:dyDescent="0.25">
      <c r="C117" s="82"/>
      <c r="D117" s="82"/>
      <c r="E117" s="82"/>
      <c r="F117" s="82" t="s">
        <v>69</v>
      </c>
      <c r="G117" s="82">
        <v>5</v>
      </c>
      <c r="H117" s="82">
        <v>0</v>
      </c>
      <c r="I117" s="82"/>
    </row>
    <row r="118" spans="3:10" s="74" customFormat="1" x14ac:dyDescent="0.25">
      <c r="C118" s="82" t="s">
        <v>40</v>
      </c>
      <c r="D118" s="82"/>
      <c r="E118" s="82"/>
      <c r="F118" s="82">
        <v>4</v>
      </c>
      <c r="G118" s="82">
        <v>5</v>
      </c>
      <c r="H118" s="82"/>
      <c r="I118" s="82"/>
    </row>
    <row r="119" spans="3:10" s="74" customFormat="1" x14ac:dyDescent="0.25">
      <c r="C119" s="82" t="s">
        <v>92</v>
      </c>
      <c r="D119" s="82" t="s">
        <v>3</v>
      </c>
      <c r="E119" s="82" t="s">
        <v>78</v>
      </c>
      <c r="F119" s="82" t="s">
        <v>41</v>
      </c>
      <c r="G119" s="82" t="s">
        <v>42</v>
      </c>
      <c r="H119" s="82" t="s">
        <v>77</v>
      </c>
      <c r="I119" s="82"/>
    </row>
    <row r="120" spans="3:10" s="74" customFormat="1" x14ac:dyDescent="0.25">
      <c r="C120" s="82" t="s">
        <v>44</v>
      </c>
      <c r="D120" s="82">
        <v>2.3199999999999998</v>
      </c>
      <c r="E120" s="82" t="s">
        <v>9</v>
      </c>
      <c r="F120" s="82" t="s">
        <v>45</v>
      </c>
      <c r="G120" s="82">
        <v>3.4599999999999999E-2</v>
      </c>
      <c r="H120" s="82" t="s">
        <v>46</v>
      </c>
      <c r="I120" s="82"/>
    </row>
    <row r="121" spans="3:10" s="74" customFormat="1" x14ac:dyDescent="0.25">
      <c r="C121" s="82" t="s">
        <v>81</v>
      </c>
      <c r="D121" s="82">
        <v>2.4900000000000002</v>
      </c>
      <c r="E121" s="82" t="s">
        <v>9</v>
      </c>
      <c r="F121" s="82" t="s">
        <v>84</v>
      </c>
      <c r="G121" s="82">
        <v>3.6700000000000003E-2</v>
      </c>
      <c r="H121" s="82" t="s">
        <v>46</v>
      </c>
      <c r="I121" s="82"/>
    </row>
    <row r="122" spans="3:10" s="74" customFormat="1" x14ac:dyDescent="0.25">
      <c r="C122" s="82" t="s">
        <v>10</v>
      </c>
      <c r="D122" s="82">
        <v>2.58</v>
      </c>
      <c r="E122" s="82" t="s">
        <v>9</v>
      </c>
      <c r="F122" s="82" t="s">
        <v>45</v>
      </c>
      <c r="G122" s="82">
        <v>3.7699999999999997E-2</v>
      </c>
      <c r="H122" s="82" t="s">
        <v>46</v>
      </c>
      <c r="I122" s="82"/>
    </row>
    <row r="123" spans="3:10" s="74" customFormat="1" x14ac:dyDescent="0.25">
      <c r="C123" s="82" t="s">
        <v>11</v>
      </c>
      <c r="D123" s="82">
        <v>0.47</v>
      </c>
      <c r="E123" s="82" t="s">
        <v>13</v>
      </c>
      <c r="F123" s="82" t="s">
        <v>47</v>
      </c>
      <c r="G123" s="82">
        <v>3.5999999999999999E-3</v>
      </c>
      <c r="H123" s="82" t="s">
        <v>48</v>
      </c>
      <c r="I123" s="82"/>
      <c r="J123" s="94"/>
    </row>
    <row r="124" spans="3:10" s="74" customFormat="1" x14ac:dyDescent="0.25">
      <c r="C124" s="82" t="s">
        <v>14</v>
      </c>
      <c r="D124" s="82">
        <v>3</v>
      </c>
      <c r="E124" s="82" t="s">
        <v>49</v>
      </c>
      <c r="F124" s="82" t="s">
        <v>33</v>
      </c>
      <c r="G124" s="82">
        <v>5.0799999999999998E-2</v>
      </c>
      <c r="H124" s="82" t="s">
        <v>50</v>
      </c>
      <c r="I124" s="82"/>
    </row>
    <row r="125" spans="3:10" s="74" customFormat="1" x14ac:dyDescent="0.25">
      <c r="C125" s="82" t="s">
        <v>17</v>
      </c>
      <c r="D125" s="82">
        <v>1.67</v>
      </c>
      <c r="E125" s="82" t="s">
        <v>9</v>
      </c>
      <c r="F125" s="82" t="s">
        <v>45</v>
      </c>
      <c r="G125" s="95">
        <v>2.8278666666666664E-2</v>
      </c>
      <c r="H125" s="82" t="s">
        <v>46</v>
      </c>
      <c r="I125" s="82"/>
    </row>
    <row r="126" spans="3:10" s="74" customFormat="1" x14ac:dyDescent="0.25">
      <c r="C126" s="82" t="s">
        <v>82</v>
      </c>
      <c r="D126" s="82">
        <v>2.71</v>
      </c>
      <c r="E126" s="82" t="s">
        <v>9</v>
      </c>
      <c r="F126" s="82" t="s">
        <v>84</v>
      </c>
      <c r="G126" s="95">
        <v>3.9100000000000003E-2</v>
      </c>
      <c r="H126" s="82" t="s">
        <v>46</v>
      </c>
      <c r="I126" s="82"/>
    </row>
    <row r="127" spans="3:10" s="74" customFormat="1" x14ac:dyDescent="0.25">
      <c r="C127" s="82" t="s">
        <v>83</v>
      </c>
      <c r="D127" s="82">
        <v>3</v>
      </c>
      <c r="E127" s="82" t="s">
        <v>9</v>
      </c>
      <c r="F127" s="82" t="s">
        <v>84</v>
      </c>
      <c r="G127" s="95">
        <v>4.19E-2</v>
      </c>
      <c r="H127" s="82" t="s">
        <v>46</v>
      </c>
      <c r="I127" s="82"/>
    </row>
    <row r="128" spans="3:10" s="74" customFormat="1" x14ac:dyDescent="0.25">
      <c r="C128" s="82" t="s">
        <v>27</v>
      </c>
      <c r="D128" s="82">
        <v>2.23</v>
      </c>
      <c r="E128" s="82" t="s">
        <v>53</v>
      </c>
      <c r="F128" s="82" t="s">
        <v>38</v>
      </c>
      <c r="G128" s="82">
        <v>4.48E-2</v>
      </c>
      <c r="H128" s="82" t="s">
        <v>54</v>
      </c>
      <c r="I128" s="82"/>
    </row>
    <row r="129" spans="2:28" s="74" customFormat="1" ht="18.75" customHeight="1" x14ac:dyDescent="0.25">
      <c r="C129" s="74" t="s">
        <v>93</v>
      </c>
    </row>
    <row r="130" spans="2:28" s="74" customFormat="1" x14ac:dyDescent="0.25">
      <c r="C130" s="82" t="s">
        <v>55</v>
      </c>
      <c r="D130" s="82">
        <v>0</v>
      </c>
      <c r="E130" s="82" t="s">
        <v>49</v>
      </c>
      <c r="F130" s="82" t="s">
        <v>33</v>
      </c>
      <c r="G130" s="82">
        <v>0.14199999999999999</v>
      </c>
      <c r="H130" s="82" t="s">
        <v>50</v>
      </c>
      <c r="I130" s="96"/>
    </row>
    <row r="131" spans="2:28" s="74" customFormat="1" x14ac:dyDescent="0.25"/>
    <row r="132" spans="2:28" s="74" customFormat="1" x14ac:dyDescent="0.25">
      <c r="C132" s="82"/>
      <c r="D132" s="74">
        <v>1</v>
      </c>
      <c r="E132" s="74">
        <v>2</v>
      </c>
      <c r="F132" s="74">
        <v>3</v>
      </c>
      <c r="G132" s="74">
        <v>4</v>
      </c>
      <c r="H132" s="74">
        <v>5</v>
      </c>
      <c r="I132" s="74">
        <v>6</v>
      </c>
      <c r="J132" s="74">
        <v>7</v>
      </c>
      <c r="K132" s="74">
        <v>8</v>
      </c>
      <c r="L132" s="74">
        <v>9</v>
      </c>
      <c r="M132" s="74">
        <v>10</v>
      </c>
      <c r="N132" s="74">
        <v>11</v>
      </c>
      <c r="O132" s="74">
        <v>12</v>
      </c>
      <c r="P132" s="74">
        <v>13</v>
      </c>
      <c r="Q132" s="74">
        <v>14</v>
      </c>
      <c r="R132" s="74">
        <v>15</v>
      </c>
      <c r="S132" s="74">
        <v>16</v>
      </c>
      <c r="T132" s="74">
        <v>17</v>
      </c>
      <c r="U132" s="74">
        <v>18</v>
      </c>
      <c r="V132" s="74">
        <v>19</v>
      </c>
      <c r="W132" s="74">
        <v>20</v>
      </c>
      <c r="X132" s="74">
        <v>21</v>
      </c>
      <c r="Y132" s="74">
        <v>22</v>
      </c>
      <c r="Z132" s="74">
        <v>23</v>
      </c>
      <c r="AA132" s="74">
        <v>24</v>
      </c>
      <c r="AB132" s="74">
        <v>25</v>
      </c>
    </row>
    <row r="133" spans="2:28" s="74" customFormat="1" ht="39.9" x14ac:dyDescent="0.25">
      <c r="B133" s="74">
        <f ca="1">COUNTA(OFFSET($C$133,MATCH($D$12,$C$133:$C$181,0)-1,1,1,25))-COUNTBLANK(OFFSET($C$133,MATCH($D$12,$C$133:$C$181,0)-1,1,1,25))</f>
        <v>2</v>
      </c>
      <c r="C133" s="82" t="s">
        <v>92</v>
      </c>
      <c r="D133" s="83" t="s">
        <v>354</v>
      </c>
      <c r="E133" s="74" t="str">
        <f>""</f>
        <v/>
      </c>
      <c r="F133" s="74" t="str">
        <f>""</f>
        <v/>
      </c>
      <c r="G133" s="74" t="str">
        <f>""</f>
        <v/>
      </c>
      <c r="H133" s="74" t="str">
        <f>""</f>
        <v/>
      </c>
      <c r="I133" s="74" t="str">
        <f>""</f>
        <v/>
      </c>
      <c r="J133" s="74" t="str">
        <f>""</f>
        <v/>
      </c>
      <c r="K133" s="74" t="str">
        <f>""</f>
        <v/>
      </c>
      <c r="L133" s="74" t="str">
        <f>""</f>
        <v/>
      </c>
      <c r="M133" s="74" t="str">
        <f>""</f>
        <v/>
      </c>
      <c r="N133" s="74" t="str">
        <f>""</f>
        <v/>
      </c>
      <c r="O133" s="74" t="str">
        <f>""</f>
        <v/>
      </c>
      <c r="P133" s="74" t="str">
        <f>""</f>
        <v/>
      </c>
      <c r="Q133" s="74" t="str">
        <f>""</f>
        <v/>
      </c>
      <c r="R133" s="74" t="str">
        <f>""</f>
        <v/>
      </c>
      <c r="S133" s="74" t="str">
        <f>""</f>
        <v/>
      </c>
      <c r="T133" s="74" t="str">
        <f>""</f>
        <v/>
      </c>
      <c r="U133" s="74" t="str">
        <f>""</f>
        <v/>
      </c>
      <c r="V133" s="74" t="str">
        <f>""</f>
        <v/>
      </c>
      <c r="W133" s="74" t="str">
        <f>""</f>
        <v/>
      </c>
      <c r="X133" s="74" t="str">
        <f>""</f>
        <v/>
      </c>
      <c r="Y133" s="74" t="str">
        <f>""</f>
        <v/>
      </c>
      <c r="Z133" s="74" t="str">
        <f>""</f>
        <v/>
      </c>
      <c r="AA133" s="74" t="str">
        <f>""</f>
        <v/>
      </c>
      <c r="AB133" s="74" t="str">
        <f>""</f>
        <v/>
      </c>
    </row>
    <row r="134" spans="2:28" s="74" customFormat="1" x14ac:dyDescent="0.25">
      <c r="C134" s="74" t="s">
        <v>111</v>
      </c>
      <c r="D134" s="74" t="str">
        <f>IFERROR(VLOOKUP(D$132&amp;$C134,$C$183:$F$339,$F$182,FALSE),"")</f>
        <v>稚内</v>
      </c>
      <c r="E134" s="74" t="str">
        <f t="shared" ref="E134:T149" si="2">IFERROR(VLOOKUP(E$132&amp;$C134,$C$183:$F$339,$F$182,FALSE),"")</f>
        <v>北見枝幸</v>
      </c>
      <c r="F134" s="74" t="str">
        <f t="shared" si="2"/>
        <v>羽幌</v>
      </c>
      <c r="G134" s="74" t="str">
        <f t="shared" si="2"/>
        <v>雄武</v>
      </c>
      <c r="H134" s="74" t="str">
        <f t="shared" si="2"/>
        <v>留萌</v>
      </c>
      <c r="I134" s="74" t="str">
        <f t="shared" si="2"/>
        <v>旭川</v>
      </c>
      <c r="J134" s="74" t="str">
        <f t="shared" si="2"/>
        <v>網走</v>
      </c>
      <c r="K134" s="74" t="str">
        <f t="shared" si="2"/>
        <v>小樽</v>
      </c>
      <c r="L134" s="74" t="str">
        <f t="shared" si="2"/>
        <v>札幌</v>
      </c>
      <c r="M134" s="74" t="str">
        <f t="shared" si="2"/>
        <v>岩見沢</v>
      </c>
      <c r="N134" s="74" t="str">
        <f t="shared" si="2"/>
        <v>帯広</v>
      </c>
      <c r="O134" s="74" t="str">
        <f t="shared" si="2"/>
        <v>釧路</v>
      </c>
      <c r="P134" s="74" t="str">
        <f t="shared" si="2"/>
        <v>根室</v>
      </c>
      <c r="Q134" s="74" t="str">
        <f t="shared" si="2"/>
        <v>寿都</v>
      </c>
      <c r="R134" s="74" t="str">
        <f t="shared" si="2"/>
        <v>室蘭</v>
      </c>
      <c r="S134" s="74" t="str">
        <f t="shared" si="2"/>
        <v>苫小牧</v>
      </c>
      <c r="T134" s="74" t="str">
        <f t="shared" si="2"/>
        <v>浦河</v>
      </c>
      <c r="U134" s="74" t="str">
        <f t="shared" ref="U134:AB149" si="3">IFERROR(VLOOKUP(U$132&amp;$C134,$C$183:$F$339,$F$182,FALSE),"")</f>
        <v>江差</v>
      </c>
      <c r="V134" s="74" t="str">
        <f t="shared" si="3"/>
        <v>函館</v>
      </c>
      <c r="W134" s="74" t="str">
        <f t="shared" si="3"/>
        <v>倶知安</v>
      </c>
      <c r="X134" s="74" t="str">
        <f t="shared" si="3"/>
        <v>紋別</v>
      </c>
      <c r="Y134" s="74" t="str">
        <f t="shared" si="3"/>
        <v>広尾</v>
      </c>
      <c r="Z134" s="74" t="str">
        <f t="shared" si="3"/>
        <v/>
      </c>
      <c r="AA134" s="74" t="str">
        <f t="shared" si="3"/>
        <v/>
      </c>
      <c r="AB134" s="74" t="str">
        <f t="shared" si="3"/>
        <v/>
      </c>
    </row>
    <row r="135" spans="2:28" s="74" customFormat="1" x14ac:dyDescent="0.25">
      <c r="C135" s="74" t="s">
        <v>140</v>
      </c>
      <c r="D135" s="74" t="str">
        <f t="shared" ref="D135:S150" si="4">IFERROR(VLOOKUP(D$132&amp;$C135,$C$183:$F$339,$F$182,FALSE),"")</f>
        <v>深浦</v>
      </c>
      <c r="E135" s="74" t="str">
        <f t="shared" si="2"/>
        <v>青森</v>
      </c>
      <c r="F135" s="74" t="str">
        <f t="shared" si="2"/>
        <v>むつ</v>
      </c>
      <c r="G135" s="74" t="str">
        <f t="shared" si="2"/>
        <v>八戸</v>
      </c>
      <c r="H135" s="74" t="str">
        <f t="shared" si="2"/>
        <v/>
      </c>
      <c r="I135" s="74" t="str">
        <f t="shared" si="2"/>
        <v/>
      </c>
      <c r="J135" s="74" t="str">
        <f t="shared" si="2"/>
        <v/>
      </c>
      <c r="K135" s="74" t="str">
        <f t="shared" si="2"/>
        <v/>
      </c>
      <c r="L135" s="74" t="str">
        <f t="shared" si="2"/>
        <v/>
      </c>
      <c r="M135" s="74" t="str">
        <f t="shared" si="2"/>
        <v/>
      </c>
      <c r="N135" s="74" t="str">
        <f t="shared" si="2"/>
        <v/>
      </c>
      <c r="O135" s="74" t="str">
        <f t="shared" si="2"/>
        <v/>
      </c>
      <c r="P135" s="74" t="str">
        <f t="shared" si="2"/>
        <v/>
      </c>
      <c r="Q135" s="74" t="str">
        <f t="shared" si="2"/>
        <v/>
      </c>
      <c r="R135" s="74" t="str">
        <f t="shared" si="2"/>
        <v/>
      </c>
      <c r="S135" s="74" t="str">
        <f t="shared" si="2"/>
        <v/>
      </c>
      <c r="T135" s="74" t="str">
        <f t="shared" si="2"/>
        <v/>
      </c>
      <c r="U135" s="74" t="str">
        <f t="shared" si="3"/>
        <v/>
      </c>
      <c r="V135" s="74" t="str">
        <f t="shared" si="3"/>
        <v/>
      </c>
      <c r="W135" s="74" t="str">
        <f t="shared" si="3"/>
        <v/>
      </c>
      <c r="X135" s="74" t="str">
        <f t="shared" si="3"/>
        <v/>
      </c>
      <c r="Y135" s="74" t="str">
        <f t="shared" si="3"/>
        <v/>
      </c>
      <c r="Z135" s="74" t="str">
        <f t="shared" si="3"/>
        <v/>
      </c>
      <c r="AA135" s="74" t="str">
        <f t="shared" si="3"/>
        <v/>
      </c>
      <c r="AB135" s="74" t="str">
        <f t="shared" si="3"/>
        <v/>
      </c>
    </row>
    <row r="136" spans="2:28" s="74" customFormat="1" x14ac:dyDescent="0.25">
      <c r="C136" s="74" t="s">
        <v>134</v>
      </c>
      <c r="D136" s="74" t="str">
        <f t="shared" si="4"/>
        <v>大船渡</v>
      </c>
      <c r="E136" s="74" t="str">
        <f t="shared" si="2"/>
        <v>盛岡</v>
      </c>
      <c r="F136" s="74" t="str">
        <f t="shared" si="2"/>
        <v>宮古</v>
      </c>
      <c r="G136" s="74" t="str">
        <f t="shared" si="2"/>
        <v/>
      </c>
      <c r="H136" s="74" t="str">
        <f t="shared" si="2"/>
        <v/>
      </c>
      <c r="I136" s="74" t="str">
        <f t="shared" si="2"/>
        <v/>
      </c>
      <c r="J136" s="74" t="str">
        <f t="shared" si="2"/>
        <v/>
      </c>
      <c r="K136" s="74" t="str">
        <f t="shared" si="2"/>
        <v/>
      </c>
      <c r="L136" s="74" t="str">
        <f t="shared" si="2"/>
        <v/>
      </c>
      <c r="M136" s="74" t="str">
        <f t="shared" si="2"/>
        <v/>
      </c>
      <c r="N136" s="74" t="str">
        <f t="shared" si="2"/>
        <v/>
      </c>
      <c r="O136" s="74" t="str">
        <f t="shared" si="2"/>
        <v/>
      </c>
      <c r="P136" s="74" t="str">
        <f t="shared" si="2"/>
        <v/>
      </c>
      <c r="Q136" s="74" t="str">
        <f t="shared" si="2"/>
        <v/>
      </c>
      <c r="R136" s="74" t="str">
        <f t="shared" si="2"/>
        <v/>
      </c>
      <c r="S136" s="74" t="str">
        <f t="shared" si="2"/>
        <v/>
      </c>
      <c r="T136" s="74" t="str">
        <f t="shared" si="2"/>
        <v/>
      </c>
      <c r="U136" s="74" t="str">
        <f t="shared" si="3"/>
        <v/>
      </c>
      <c r="V136" s="74" t="str">
        <f t="shared" si="3"/>
        <v/>
      </c>
      <c r="W136" s="74" t="str">
        <f t="shared" si="3"/>
        <v/>
      </c>
      <c r="X136" s="74" t="str">
        <f t="shared" si="3"/>
        <v/>
      </c>
      <c r="Y136" s="74" t="str">
        <f t="shared" si="3"/>
        <v/>
      </c>
      <c r="Z136" s="74" t="str">
        <f t="shared" si="3"/>
        <v/>
      </c>
      <c r="AA136" s="74" t="str">
        <f t="shared" si="3"/>
        <v/>
      </c>
      <c r="AB136" s="74" t="str">
        <f t="shared" si="3"/>
        <v/>
      </c>
    </row>
    <row r="137" spans="2:28" s="74" customFormat="1" x14ac:dyDescent="0.25">
      <c r="C137" s="74" t="s">
        <v>151</v>
      </c>
      <c r="D137" s="74" t="str">
        <f t="shared" si="4"/>
        <v>仙台</v>
      </c>
      <c r="E137" s="74" t="str">
        <f t="shared" si="2"/>
        <v>石巻</v>
      </c>
      <c r="F137" s="74" t="str">
        <f t="shared" si="2"/>
        <v/>
      </c>
      <c r="G137" s="74" t="str">
        <f t="shared" si="2"/>
        <v/>
      </c>
      <c r="H137" s="74" t="str">
        <f t="shared" si="2"/>
        <v/>
      </c>
      <c r="I137" s="74" t="str">
        <f t="shared" si="2"/>
        <v/>
      </c>
      <c r="J137" s="74" t="str">
        <f t="shared" si="2"/>
        <v/>
      </c>
      <c r="K137" s="74" t="str">
        <f t="shared" si="2"/>
        <v/>
      </c>
      <c r="L137" s="74" t="str">
        <f t="shared" si="2"/>
        <v/>
      </c>
      <c r="M137" s="74" t="str">
        <f t="shared" si="2"/>
        <v/>
      </c>
      <c r="N137" s="74" t="str">
        <f t="shared" si="2"/>
        <v/>
      </c>
      <c r="O137" s="74" t="str">
        <f t="shared" si="2"/>
        <v/>
      </c>
      <c r="P137" s="74" t="str">
        <f t="shared" si="2"/>
        <v/>
      </c>
      <c r="Q137" s="74" t="str">
        <f t="shared" si="2"/>
        <v/>
      </c>
      <c r="R137" s="74" t="str">
        <f t="shared" si="2"/>
        <v/>
      </c>
      <c r="S137" s="74" t="str">
        <f t="shared" si="2"/>
        <v/>
      </c>
      <c r="T137" s="74" t="str">
        <f t="shared" si="2"/>
        <v/>
      </c>
      <c r="U137" s="74" t="str">
        <f t="shared" si="3"/>
        <v/>
      </c>
      <c r="V137" s="74" t="str">
        <f t="shared" si="3"/>
        <v/>
      </c>
      <c r="W137" s="74" t="str">
        <f t="shared" si="3"/>
        <v/>
      </c>
      <c r="X137" s="74" t="str">
        <f t="shared" si="3"/>
        <v/>
      </c>
      <c r="Y137" s="74" t="str">
        <f t="shared" si="3"/>
        <v/>
      </c>
      <c r="Z137" s="74" t="str">
        <f t="shared" si="3"/>
        <v/>
      </c>
      <c r="AA137" s="74" t="str">
        <f t="shared" si="3"/>
        <v/>
      </c>
      <c r="AB137" s="74" t="str">
        <f t="shared" si="3"/>
        <v/>
      </c>
    </row>
    <row r="138" spans="2:28" s="74" customFormat="1" x14ac:dyDescent="0.25">
      <c r="C138" s="74" t="s">
        <v>145</v>
      </c>
      <c r="D138" s="74" t="str">
        <f t="shared" si="4"/>
        <v>秋田</v>
      </c>
      <c r="E138" s="74" t="str">
        <f t="shared" si="2"/>
        <v/>
      </c>
      <c r="F138" s="74" t="str">
        <f t="shared" si="2"/>
        <v/>
      </c>
      <c r="G138" s="74" t="str">
        <f t="shared" si="2"/>
        <v/>
      </c>
      <c r="H138" s="74" t="str">
        <f t="shared" si="2"/>
        <v/>
      </c>
      <c r="I138" s="74" t="str">
        <f t="shared" si="2"/>
        <v/>
      </c>
      <c r="J138" s="74" t="str">
        <f t="shared" si="2"/>
        <v/>
      </c>
      <c r="K138" s="74" t="str">
        <f t="shared" si="2"/>
        <v/>
      </c>
      <c r="L138" s="74" t="str">
        <f t="shared" si="2"/>
        <v/>
      </c>
      <c r="M138" s="74" t="str">
        <f t="shared" si="2"/>
        <v/>
      </c>
      <c r="N138" s="74" t="str">
        <f t="shared" si="2"/>
        <v/>
      </c>
      <c r="O138" s="74" t="str">
        <f t="shared" si="2"/>
        <v/>
      </c>
      <c r="P138" s="74" t="str">
        <f t="shared" si="2"/>
        <v/>
      </c>
      <c r="Q138" s="74" t="str">
        <f t="shared" si="2"/>
        <v/>
      </c>
      <c r="R138" s="74" t="str">
        <f t="shared" si="2"/>
        <v/>
      </c>
      <c r="S138" s="74" t="str">
        <f t="shared" si="2"/>
        <v/>
      </c>
      <c r="T138" s="74" t="str">
        <f t="shared" si="2"/>
        <v/>
      </c>
      <c r="U138" s="74" t="str">
        <f t="shared" si="3"/>
        <v/>
      </c>
      <c r="V138" s="74" t="str">
        <f t="shared" si="3"/>
        <v/>
      </c>
      <c r="W138" s="74" t="str">
        <f t="shared" si="3"/>
        <v/>
      </c>
      <c r="X138" s="74" t="str">
        <f t="shared" si="3"/>
        <v/>
      </c>
      <c r="Y138" s="74" t="str">
        <f t="shared" si="3"/>
        <v/>
      </c>
      <c r="Z138" s="74" t="str">
        <f t="shared" si="3"/>
        <v/>
      </c>
      <c r="AA138" s="74" t="str">
        <f t="shared" si="3"/>
        <v/>
      </c>
      <c r="AB138" s="74" t="str">
        <f t="shared" si="3"/>
        <v/>
      </c>
    </row>
    <row r="139" spans="2:28" s="74" customFormat="1" x14ac:dyDescent="0.25">
      <c r="C139" s="74" t="s">
        <v>136</v>
      </c>
      <c r="D139" s="74" t="str">
        <f t="shared" si="4"/>
        <v>新庄</v>
      </c>
      <c r="E139" s="74" t="str">
        <f t="shared" si="2"/>
        <v>酒田</v>
      </c>
      <c r="F139" s="74" t="str">
        <f t="shared" si="2"/>
        <v>山形</v>
      </c>
      <c r="G139" s="74" t="str">
        <f t="shared" si="2"/>
        <v/>
      </c>
      <c r="H139" s="74" t="str">
        <f t="shared" si="2"/>
        <v/>
      </c>
      <c r="I139" s="74" t="str">
        <f t="shared" si="2"/>
        <v/>
      </c>
      <c r="J139" s="74" t="str">
        <f t="shared" si="2"/>
        <v/>
      </c>
      <c r="K139" s="74" t="str">
        <f t="shared" si="2"/>
        <v/>
      </c>
      <c r="L139" s="74" t="str">
        <f t="shared" si="2"/>
        <v/>
      </c>
      <c r="M139" s="74" t="str">
        <f t="shared" si="2"/>
        <v/>
      </c>
      <c r="N139" s="74" t="str">
        <f t="shared" si="2"/>
        <v/>
      </c>
      <c r="O139" s="74" t="str">
        <f t="shared" si="2"/>
        <v/>
      </c>
      <c r="P139" s="74" t="str">
        <f t="shared" si="2"/>
        <v/>
      </c>
      <c r="Q139" s="74" t="str">
        <f t="shared" si="2"/>
        <v/>
      </c>
      <c r="R139" s="74" t="str">
        <f t="shared" si="2"/>
        <v/>
      </c>
      <c r="S139" s="74" t="str">
        <f t="shared" si="2"/>
        <v/>
      </c>
      <c r="T139" s="74" t="str">
        <f t="shared" si="2"/>
        <v/>
      </c>
      <c r="U139" s="74" t="str">
        <f t="shared" si="3"/>
        <v/>
      </c>
      <c r="V139" s="74" t="str">
        <f t="shared" si="3"/>
        <v/>
      </c>
      <c r="W139" s="74" t="str">
        <f t="shared" si="3"/>
        <v/>
      </c>
      <c r="X139" s="74" t="str">
        <f t="shared" si="3"/>
        <v/>
      </c>
      <c r="Y139" s="74" t="str">
        <f t="shared" si="3"/>
        <v/>
      </c>
      <c r="Z139" s="74" t="str">
        <f t="shared" si="3"/>
        <v/>
      </c>
      <c r="AA139" s="74" t="str">
        <f t="shared" si="3"/>
        <v/>
      </c>
      <c r="AB139" s="74" t="str">
        <f t="shared" si="3"/>
        <v/>
      </c>
    </row>
    <row r="140" spans="2:28" s="74" customFormat="1" x14ac:dyDescent="0.25">
      <c r="C140" s="74" t="s">
        <v>138</v>
      </c>
      <c r="D140" s="74" t="str">
        <f t="shared" si="4"/>
        <v>若松</v>
      </c>
      <c r="E140" s="74" t="str">
        <f t="shared" si="2"/>
        <v>福島</v>
      </c>
      <c r="F140" s="74" t="str">
        <f t="shared" si="2"/>
        <v>白河</v>
      </c>
      <c r="G140" s="74" t="str">
        <f t="shared" si="2"/>
        <v>小名浜</v>
      </c>
      <c r="H140" s="74" t="str">
        <f t="shared" si="2"/>
        <v/>
      </c>
      <c r="I140" s="74" t="str">
        <f t="shared" si="2"/>
        <v/>
      </c>
      <c r="J140" s="74" t="str">
        <f t="shared" si="2"/>
        <v/>
      </c>
      <c r="K140" s="74" t="str">
        <f t="shared" si="2"/>
        <v/>
      </c>
      <c r="L140" s="74" t="str">
        <f t="shared" si="2"/>
        <v/>
      </c>
      <c r="M140" s="74" t="str">
        <f t="shared" si="2"/>
        <v/>
      </c>
      <c r="N140" s="74" t="str">
        <f t="shared" si="2"/>
        <v/>
      </c>
      <c r="O140" s="74" t="str">
        <f t="shared" si="2"/>
        <v/>
      </c>
      <c r="P140" s="74" t="str">
        <f t="shared" si="2"/>
        <v/>
      </c>
      <c r="Q140" s="74" t="str">
        <f t="shared" si="2"/>
        <v/>
      </c>
      <c r="R140" s="74" t="str">
        <f t="shared" si="2"/>
        <v/>
      </c>
      <c r="S140" s="74" t="str">
        <f t="shared" si="2"/>
        <v/>
      </c>
      <c r="T140" s="74" t="str">
        <f t="shared" si="2"/>
        <v/>
      </c>
      <c r="U140" s="74" t="str">
        <f t="shared" si="3"/>
        <v/>
      </c>
      <c r="V140" s="74" t="str">
        <f t="shared" si="3"/>
        <v/>
      </c>
      <c r="W140" s="74" t="str">
        <f t="shared" si="3"/>
        <v/>
      </c>
      <c r="X140" s="74" t="str">
        <f t="shared" si="3"/>
        <v/>
      </c>
      <c r="Y140" s="74" t="str">
        <f t="shared" si="3"/>
        <v/>
      </c>
      <c r="Z140" s="74" t="str">
        <f t="shared" si="3"/>
        <v/>
      </c>
      <c r="AA140" s="74" t="str">
        <f t="shared" si="3"/>
        <v/>
      </c>
      <c r="AB140" s="74" t="str">
        <f t="shared" si="3"/>
        <v/>
      </c>
    </row>
    <row r="141" spans="2:28" s="74" customFormat="1" x14ac:dyDescent="0.25">
      <c r="C141" s="74" t="s">
        <v>182</v>
      </c>
      <c r="D141" s="74" t="str">
        <f t="shared" si="4"/>
        <v>水戸</v>
      </c>
      <c r="E141" s="74" t="str">
        <f t="shared" si="2"/>
        <v>館野</v>
      </c>
      <c r="F141" s="74" t="str">
        <f t="shared" si="2"/>
        <v/>
      </c>
      <c r="G141" s="74" t="str">
        <f t="shared" si="2"/>
        <v/>
      </c>
      <c r="H141" s="74" t="str">
        <f t="shared" si="2"/>
        <v/>
      </c>
      <c r="I141" s="74" t="str">
        <f t="shared" si="2"/>
        <v/>
      </c>
      <c r="J141" s="74" t="str">
        <f t="shared" si="2"/>
        <v/>
      </c>
      <c r="K141" s="74" t="str">
        <f t="shared" si="2"/>
        <v/>
      </c>
      <c r="L141" s="74" t="str">
        <f t="shared" si="2"/>
        <v/>
      </c>
      <c r="M141" s="74" t="str">
        <f t="shared" si="2"/>
        <v/>
      </c>
      <c r="N141" s="74" t="str">
        <f t="shared" si="2"/>
        <v/>
      </c>
      <c r="O141" s="74" t="str">
        <f t="shared" si="2"/>
        <v/>
      </c>
      <c r="P141" s="74" t="str">
        <f t="shared" si="2"/>
        <v/>
      </c>
      <c r="Q141" s="74" t="str">
        <f t="shared" si="2"/>
        <v/>
      </c>
      <c r="R141" s="74" t="str">
        <f t="shared" si="2"/>
        <v/>
      </c>
      <c r="S141" s="74" t="str">
        <f t="shared" si="2"/>
        <v/>
      </c>
      <c r="T141" s="74" t="str">
        <f t="shared" si="2"/>
        <v/>
      </c>
      <c r="U141" s="74" t="str">
        <f t="shared" si="3"/>
        <v/>
      </c>
      <c r="V141" s="74" t="str">
        <f t="shared" si="3"/>
        <v/>
      </c>
      <c r="W141" s="74" t="str">
        <f t="shared" si="3"/>
        <v/>
      </c>
      <c r="X141" s="74" t="str">
        <f t="shared" si="3"/>
        <v/>
      </c>
      <c r="Y141" s="74" t="str">
        <f t="shared" si="3"/>
        <v/>
      </c>
      <c r="Z141" s="74" t="str">
        <f t="shared" si="3"/>
        <v/>
      </c>
      <c r="AA141" s="74" t="str">
        <f t="shared" si="3"/>
        <v/>
      </c>
      <c r="AB141" s="74" t="str">
        <f t="shared" si="3"/>
        <v/>
      </c>
    </row>
    <row r="142" spans="2:28" s="74" customFormat="1" x14ac:dyDescent="0.25">
      <c r="C142" s="74" t="s">
        <v>169</v>
      </c>
      <c r="D142" s="74" t="str">
        <f t="shared" si="4"/>
        <v>宇都宮</v>
      </c>
      <c r="E142" s="74" t="str">
        <f t="shared" si="2"/>
        <v>日光</v>
      </c>
      <c r="F142" s="74" t="str">
        <f t="shared" si="2"/>
        <v/>
      </c>
      <c r="G142" s="74" t="str">
        <f t="shared" si="2"/>
        <v/>
      </c>
      <c r="H142" s="74" t="str">
        <f t="shared" si="2"/>
        <v/>
      </c>
      <c r="I142" s="74" t="str">
        <f t="shared" si="2"/>
        <v/>
      </c>
      <c r="J142" s="74" t="str">
        <f t="shared" si="2"/>
        <v/>
      </c>
      <c r="K142" s="74" t="str">
        <f t="shared" si="2"/>
        <v/>
      </c>
      <c r="L142" s="74" t="str">
        <f t="shared" si="2"/>
        <v/>
      </c>
      <c r="M142" s="74" t="str">
        <f t="shared" si="2"/>
        <v/>
      </c>
      <c r="N142" s="74" t="str">
        <f t="shared" si="2"/>
        <v/>
      </c>
      <c r="O142" s="74" t="str">
        <f t="shared" si="2"/>
        <v/>
      </c>
      <c r="P142" s="74" t="str">
        <f t="shared" si="2"/>
        <v/>
      </c>
      <c r="Q142" s="74" t="str">
        <f t="shared" si="2"/>
        <v/>
      </c>
      <c r="R142" s="74" t="str">
        <f t="shared" si="2"/>
        <v/>
      </c>
      <c r="S142" s="74" t="str">
        <f t="shared" si="2"/>
        <v/>
      </c>
      <c r="T142" s="74" t="str">
        <f t="shared" si="2"/>
        <v/>
      </c>
      <c r="U142" s="74" t="str">
        <f t="shared" si="3"/>
        <v/>
      </c>
      <c r="V142" s="74" t="str">
        <f t="shared" si="3"/>
        <v/>
      </c>
      <c r="W142" s="74" t="str">
        <f t="shared" si="3"/>
        <v/>
      </c>
      <c r="X142" s="74" t="str">
        <f t="shared" si="3"/>
        <v/>
      </c>
      <c r="Y142" s="74" t="str">
        <f t="shared" si="3"/>
        <v/>
      </c>
      <c r="Z142" s="74" t="str">
        <f t="shared" si="3"/>
        <v/>
      </c>
      <c r="AA142" s="74" t="str">
        <f t="shared" si="3"/>
        <v/>
      </c>
      <c r="AB142" s="74" t="str">
        <f t="shared" si="3"/>
        <v/>
      </c>
    </row>
    <row r="143" spans="2:28" s="74" customFormat="1" x14ac:dyDescent="0.25">
      <c r="C143" s="74" t="s">
        <v>178</v>
      </c>
      <c r="D143" s="74" t="str">
        <f t="shared" si="4"/>
        <v>前橋</v>
      </c>
      <c r="E143" s="74" t="str">
        <f t="shared" si="2"/>
        <v/>
      </c>
      <c r="F143" s="74" t="str">
        <f t="shared" si="2"/>
        <v/>
      </c>
      <c r="G143" s="74" t="str">
        <f t="shared" si="2"/>
        <v/>
      </c>
      <c r="H143" s="74" t="str">
        <f t="shared" si="2"/>
        <v/>
      </c>
      <c r="I143" s="74" t="str">
        <f t="shared" si="2"/>
        <v/>
      </c>
      <c r="J143" s="74" t="str">
        <f t="shared" si="2"/>
        <v/>
      </c>
      <c r="K143" s="74" t="str">
        <f t="shared" si="2"/>
        <v/>
      </c>
      <c r="L143" s="74" t="str">
        <f t="shared" si="2"/>
        <v/>
      </c>
      <c r="M143" s="74" t="str">
        <f t="shared" si="2"/>
        <v/>
      </c>
      <c r="N143" s="74" t="str">
        <f t="shared" si="2"/>
        <v/>
      </c>
      <c r="O143" s="74" t="str">
        <f t="shared" si="2"/>
        <v/>
      </c>
      <c r="P143" s="74" t="str">
        <f t="shared" si="2"/>
        <v/>
      </c>
      <c r="Q143" s="74" t="str">
        <f t="shared" si="2"/>
        <v/>
      </c>
      <c r="R143" s="74" t="str">
        <f t="shared" si="2"/>
        <v/>
      </c>
      <c r="S143" s="74" t="str">
        <f t="shared" si="2"/>
        <v/>
      </c>
      <c r="T143" s="74" t="str">
        <f t="shared" si="2"/>
        <v/>
      </c>
      <c r="U143" s="74" t="str">
        <f t="shared" si="3"/>
        <v/>
      </c>
      <c r="V143" s="74" t="str">
        <f t="shared" si="3"/>
        <v/>
      </c>
      <c r="W143" s="74" t="str">
        <f t="shared" si="3"/>
        <v/>
      </c>
      <c r="X143" s="74" t="str">
        <f t="shared" si="3"/>
        <v/>
      </c>
      <c r="Y143" s="74" t="str">
        <f t="shared" si="3"/>
        <v/>
      </c>
      <c r="Z143" s="74" t="str">
        <f t="shared" si="3"/>
        <v/>
      </c>
      <c r="AA143" s="74" t="str">
        <f t="shared" si="3"/>
        <v/>
      </c>
      <c r="AB143" s="74" t="str">
        <f t="shared" si="3"/>
        <v/>
      </c>
    </row>
    <row r="144" spans="2:28" s="74" customFormat="1" x14ac:dyDescent="0.25">
      <c r="C144" s="74" t="s">
        <v>180</v>
      </c>
      <c r="D144" s="74" t="str">
        <f t="shared" si="4"/>
        <v>熊谷</v>
      </c>
      <c r="E144" s="74" t="str">
        <f t="shared" si="2"/>
        <v>秩父</v>
      </c>
      <c r="F144" s="74" t="str">
        <f t="shared" si="2"/>
        <v/>
      </c>
      <c r="G144" s="74" t="str">
        <f t="shared" si="2"/>
        <v/>
      </c>
      <c r="H144" s="74" t="str">
        <f t="shared" si="2"/>
        <v/>
      </c>
      <c r="I144" s="74" t="str">
        <f t="shared" si="2"/>
        <v/>
      </c>
      <c r="J144" s="74" t="str">
        <f t="shared" si="2"/>
        <v/>
      </c>
      <c r="K144" s="74" t="str">
        <f t="shared" si="2"/>
        <v/>
      </c>
      <c r="L144" s="74" t="str">
        <f t="shared" si="2"/>
        <v/>
      </c>
      <c r="M144" s="74" t="str">
        <f t="shared" si="2"/>
        <v/>
      </c>
      <c r="N144" s="74" t="str">
        <f t="shared" si="2"/>
        <v/>
      </c>
      <c r="O144" s="74" t="str">
        <f t="shared" si="2"/>
        <v/>
      </c>
      <c r="P144" s="74" t="str">
        <f t="shared" si="2"/>
        <v/>
      </c>
      <c r="Q144" s="74" t="str">
        <f t="shared" si="2"/>
        <v/>
      </c>
      <c r="R144" s="74" t="str">
        <f t="shared" si="2"/>
        <v/>
      </c>
      <c r="S144" s="74" t="str">
        <f t="shared" si="2"/>
        <v/>
      </c>
      <c r="T144" s="74" t="str">
        <f t="shared" si="2"/>
        <v/>
      </c>
      <c r="U144" s="74" t="str">
        <f t="shared" si="3"/>
        <v/>
      </c>
      <c r="V144" s="74" t="str">
        <f t="shared" si="3"/>
        <v/>
      </c>
      <c r="W144" s="74" t="str">
        <f t="shared" si="3"/>
        <v/>
      </c>
      <c r="X144" s="74" t="str">
        <f t="shared" si="3"/>
        <v/>
      </c>
      <c r="Y144" s="74" t="str">
        <f t="shared" si="3"/>
        <v/>
      </c>
      <c r="Z144" s="74" t="str">
        <f t="shared" si="3"/>
        <v/>
      </c>
      <c r="AA144" s="74" t="str">
        <f t="shared" si="3"/>
        <v/>
      </c>
      <c r="AB144" s="74" t="str">
        <f t="shared" si="3"/>
        <v/>
      </c>
    </row>
    <row r="145" spans="3:28" s="74" customFormat="1" x14ac:dyDescent="0.25">
      <c r="C145" s="74" t="s">
        <v>196</v>
      </c>
      <c r="D145" s="74" t="str">
        <f t="shared" si="4"/>
        <v>銚子</v>
      </c>
      <c r="E145" s="74" t="str">
        <f t="shared" si="2"/>
        <v>館山</v>
      </c>
      <c r="F145" s="74" t="str">
        <f t="shared" si="2"/>
        <v>勝浦</v>
      </c>
      <c r="G145" s="74" t="str">
        <f t="shared" si="2"/>
        <v>千葉</v>
      </c>
      <c r="H145" s="74" t="str">
        <f t="shared" si="2"/>
        <v/>
      </c>
      <c r="I145" s="74" t="str">
        <f t="shared" si="2"/>
        <v/>
      </c>
      <c r="J145" s="74" t="str">
        <f t="shared" si="2"/>
        <v/>
      </c>
      <c r="K145" s="74" t="str">
        <f t="shared" si="2"/>
        <v/>
      </c>
      <c r="L145" s="74" t="str">
        <f t="shared" si="2"/>
        <v/>
      </c>
      <c r="M145" s="74" t="str">
        <f t="shared" si="2"/>
        <v/>
      </c>
      <c r="N145" s="74" t="str">
        <f t="shared" si="2"/>
        <v/>
      </c>
      <c r="O145" s="74" t="str">
        <f t="shared" si="2"/>
        <v/>
      </c>
      <c r="P145" s="74" t="str">
        <f t="shared" si="2"/>
        <v/>
      </c>
      <c r="Q145" s="74" t="str">
        <f t="shared" si="2"/>
        <v/>
      </c>
      <c r="R145" s="74" t="str">
        <f t="shared" si="2"/>
        <v/>
      </c>
      <c r="S145" s="74" t="str">
        <f t="shared" si="2"/>
        <v/>
      </c>
      <c r="T145" s="74" t="str">
        <f t="shared" si="2"/>
        <v/>
      </c>
      <c r="U145" s="74" t="str">
        <f t="shared" si="3"/>
        <v/>
      </c>
      <c r="V145" s="74" t="str">
        <f t="shared" si="3"/>
        <v/>
      </c>
      <c r="W145" s="74" t="str">
        <f t="shared" si="3"/>
        <v/>
      </c>
      <c r="X145" s="74" t="str">
        <f t="shared" si="3"/>
        <v/>
      </c>
      <c r="Y145" s="74" t="str">
        <f t="shared" si="3"/>
        <v/>
      </c>
      <c r="Z145" s="74" t="str">
        <f t="shared" si="3"/>
        <v/>
      </c>
      <c r="AA145" s="74" t="str">
        <f t="shared" si="3"/>
        <v/>
      </c>
      <c r="AB145" s="74" t="str">
        <f t="shared" si="3"/>
        <v/>
      </c>
    </row>
    <row r="146" spans="3:28" s="74" customFormat="1" x14ac:dyDescent="0.25">
      <c r="C146" s="74" t="s">
        <v>206</v>
      </c>
      <c r="D146" s="74" t="str">
        <f t="shared" si="4"/>
        <v>東京</v>
      </c>
      <c r="E146" s="74" t="str">
        <f t="shared" si="2"/>
        <v>大島</v>
      </c>
      <c r="F146" s="74" t="str">
        <f t="shared" si="2"/>
        <v>三宅島</v>
      </c>
      <c r="G146" s="74" t="str">
        <f t="shared" si="2"/>
        <v>八丈島</v>
      </c>
      <c r="H146" s="74" t="str">
        <f t="shared" si="2"/>
        <v>父島</v>
      </c>
      <c r="I146" s="74" t="str">
        <f t="shared" si="2"/>
        <v>南鳥島</v>
      </c>
      <c r="J146" s="74" t="str">
        <f t="shared" si="2"/>
        <v/>
      </c>
      <c r="K146" s="74" t="str">
        <f t="shared" si="2"/>
        <v/>
      </c>
      <c r="L146" s="74" t="str">
        <f t="shared" si="2"/>
        <v/>
      </c>
      <c r="M146" s="74" t="str">
        <f t="shared" si="2"/>
        <v/>
      </c>
      <c r="N146" s="74" t="str">
        <f t="shared" si="2"/>
        <v/>
      </c>
      <c r="O146" s="74" t="str">
        <f t="shared" si="2"/>
        <v/>
      </c>
      <c r="P146" s="74" t="str">
        <f t="shared" si="2"/>
        <v/>
      </c>
      <c r="Q146" s="74" t="str">
        <f t="shared" si="2"/>
        <v/>
      </c>
      <c r="R146" s="74" t="str">
        <f t="shared" si="2"/>
        <v/>
      </c>
      <c r="S146" s="74" t="str">
        <f t="shared" si="2"/>
        <v/>
      </c>
      <c r="T146" s="74" t="str">
        <f t="shared" si="2"/>
        <v/>
      </c>
      <c r="U146" s="74" t="str">
        <f t="shared" si="3"/>
        <v/>
      </c>
      <c r="V146" s="74" t="str">
        <f t="shared" si="3"/>
        <v/>
      </c>
      <c r="W146" s="74" t="str">
        <f t="shared" si="3"/>
        <v/>
      </c>
      <c r="X146" s="74" t="str">
        <f t="shared" si="3"/>
        <v/>
      </c>
      <c r="Y146" s="74" t="str">
        <f t="shared" si="3"/>
        <v/>
      </c>
      <c r="Z146" s="74" t="str">
        <f t="shared" si="3"/>
        <v/>
      </c>
      <c r="AA146" s="74" t="str">
        <f t="shared" si="3"/>
        <v/>
      </c>
      <c r="AB146" s="74" t="str">
        <f t="shared" si="3"/>
        <v/>
      </c>
    </row>
    <row r="147" spans="3:28" s="74" customFormat="1" x14ac:dyDescent="0.25">
      <c r="C147" s="74" t="s">
        <v>211</v>
      </c>
      <c r="D147" s="74" t="str">
        <f t="shared" si="4"/>
        <v>横浜</v>
      </c>
      <c r="E147" s="74" t="str">
        <f t="shared" si="2"/>
        <v/>
      </c>
      <c r="F147" s="74" t="str">
        <f t="shared" si="2"/>
        <v/>
      </c>
      <c r="G147" s="74" t="str">
        <f t="shared" si="2"/>
        <v/>
      </c>
      <c r="H147" s="74" t="str">
        <f t="shared" si="2"/>
        <v/>
      </c>
      <c r="I147" s="74" t="str">
        <f t="shared" si="2"/>
        <v/>
      </c>
      <c r="J147" s="74" t="str">
        <f t="shared" si="2"/>
        <v/>
      </c>
      <c r="K147" s="74" t="str">
        <f t="shared" si="2"/>
        <v/>
      </c>
      <c r="L147" s="74" t="str">
        <f t="shared" si="2"/>
        <v/>
      </c>
      <c r="M147" s="74" t="str">
        <f t="shared" si="2"/>
        <v/>
      </c>
      <c r="N147" s="74" t="str">
        <f t="shared" si="2"/>
        <v/>
      </c>
      <c r="O147" s="74" t="str">
        <f t="shared" si="2"/>
        <v/>
      </c>
      <c r="P147" s="74" t="str">
        <f t="shared" si="2"/>
        <v/>
      </c>
      <c r="Q147" s="74" t="str">
        <f t="shared" si="2"/>
        <v/>
      </c>
      <c r="R147" s="74" t="str">
        <f t="shared" si="2"/>
        <v/>
      </c>
      <c r="S147" s="74" t="str">
        <f t="shared" si="2"/>
        <v/>
      </c>
      <c r="T147" s="74" t="str">
        <f t="shared" si="2"/>
        <v/>
      </c>
      <c r="U147" s="74" t="str">
        <f t="shared" si="3"/>
        <v/>
      </c>
      <c r="V147" s="74" t="str">
        <f t="shared" si="3"/>
        <v/>
      </c>
      <c r="W147" s="74" t="str">
        <f t="shared" si="3"/>
        <v/>
      </c>
      <c r="X147" s="74" t="str">
        <f t="shared" si="3"/>
        <v/>
      </c>
      <c r="Y147" s="74" t="str">
        <f t="shared" si="3"/>
        <v/>
      </c>
      <c r="Z147" s="74" t="str">
        <f t="shared" si="3"/>
        <v/>
      </c>
      <c r="AA147" s="74" t="str">
        <f t="shared" si="3"/>
        <v/>
      </c>
      <c r="AB147" s="74" t="str">
        <f t="shared" si="3"/>
        <v/>
      </c>
    </row>
    <row r="148" spans="3:28" s="74" customFormat="1" x14ac:dyDescent="0.25">
      <c r="C148" s="74" t="s">
        <v>159</v>
      </c>
      <c r="D148" s="74" t="str">
        <f t="shared" si="4"/>
        <v>相川</v>
      </c>
      <c r="E148" s="74" t="str">
        <f t="shared" si="2"/>
        <v>新潟</v>
      </c>
      <c r="F148" s="74" t="str">
        <f t="shared" si="2"/>
        <v>高田</v>
      </c>
      <c r="G148" s="74" t="str">
        <f t="shared" si="2"/>
        <v/>
      </c>
      <c r="H148" s="74" t="str">
        <f t="shared" si="2"/>
        <v/>
      </c>
      <c r="I148" s="74" t="str">
        <f t="shared" si="2"/>
        <v/>
      </c>
      <c r="J148" s="74" t="str">
        <f t="shared" si="2"/>
        <v/>
      </c>
      <c r="K148" s="74" t="str">
        <f t="shared" si="2"/>
        <v/>
      </c>
      <c r="L148" s="74" t="str">
        <f t="shared" si="2"/>
        <v/>
      </c>
      <c r="M148" s="74" t="str">
        <f t="shared" si="2"/>
        <v/>
      </c>
      <c r="N148" s="74" t="str">
        <f t="shared" si="2"/>
        <v/>
      </c>
      <c r="O148" s="74" t="str">
        <f t="shared" si="2"/>
        <v/>
      </c>
      <c r="P148" s="74" t="str">
        <f t="shared" si="2"/>
        <v/>
      </c>
      <c r="Q148" s="74" t="str">
        <f t="shared" si="2"/>
        <v/>
      </c>
      <c r="R148" s="74" t="str">
        <f t="shared" si="2"/>
        <v/>
      </c>
      <c r="S148" s="74" t="str">
        <f t="shared" si="2"/>
        <v/>
      </c>
      <c r="T148" s="74" t="str">
        <f t="shared" si="2"/>
        <v/>
      </c>
      <c r="U148" s="74" t="str">
        <f t="shared" si="3"/>
        <v/>
      </c>
      <c r="V148" s="74" t="str">
        <f t="shared" si="3"/>
        <v/>
      </c>
      <c r="W148" s="74" t="str">
        <f t="shared" si="3"/>
        <v/>
      </c>
      <c r="X148" s="74" t="str">
        <f t="shared" si="3"/>
        <v/>
      </c>
      <c r="Y148" s="74" t="str">
        <f t="shared" si="3"/>
        <v/>
      </c>
      <c r="Z148" s="74" t="str">
        <f t="shared" si="3"/>
        <v/>
      </c>
      <c r="AA148" s="74" t="str">
        <f t="shared" si="3"/>
        <v/>
      </c>
      <c r="AB148" s="74" t="str">
        <f t="shared" si="3"/>
        <v/>
      </c>
    </row>
    <row r="149" spans="3:28" s="74" customFormat="1" x14ac:dyDescent="0.25">
      <c r="C149" s="74" t="s">
        <v>163</v>
      </c>
      <c r="D149" s="74" t="str">
        <f t="shared" si="4"/>
        <v>伏木</v>
      </c>
      <c r="E149" s="74" t="str">
        <f t="shared" si="2"/>
        <v>富山</v>
      </c>
      <c r="F149" s="74" t="str">
        <f t="shared" si="2"/>
        <v/>
      </c>
      <c r="G149" s="74" t="str">
        <f t="shared" si="2"/>
        <v/>
      </c>
      <c r="H149" s="74" t="str">
        <f t="shared" si="2"/>
        <v/>
      </c>
      <c r="I149" s="74" t="str">
        <f t="shared" si="2"/>
        <v/>
      </c>
      <c r="J149" s="74" t="str">
        <f t="shared" si="2"/>
        <v/>
      </c>
      <c r="K149" s="74" t="str">
        <f t="shared" si="2"/>
        <v/>
      </c>
      <c r="L149" s="74" t="str">
        <f t="shared" si="2"/>
        <v/>
      </c>
      <c r="M149" s="74" t="str">
        <f t="shared" si="2"/>
        <v/>
      </c>
      <c r="N149" s="74" t="str">
        <f t="shared" si="2"/>
        <v/>
      </c>
      <c r="O149" s="74" t="str">
        <f t="shared" si="2"/>
        <v/>
      </c>
      <c r="P149" s="74" t="str">
        <f t="shared" si="2"/>
        <v/>
      </c>
      <c r="Q149" s="74" t="str">
        <f t="shared" si="2"/>
        <v/>
      </c>
      <c r="R149" s="74" t="str">
        <f t="shared" si="2"/>
        <v/>
      </c>
      <c r="S149" s="74" t="str">
        <f t="shared" si="2"/>
        <v/>
      </c>
      <c r="T149" s="74" t="str">
        <f t="shared" ref="T149:AB164" si="5">IFERROR(VLOOKUP(T$132&amp;$C149,$C$183:$F$339,$F$182,FALSE),"")</f>
        <v/>
      </c>
      <c r="U149" s="74" t="str">
        <f t="shared" si="3"/>
        <v/>
      </c>
      <c r="V149" s="74" t="str">
        <f t="shared" si="3"/>
        <v/>
      </c>
      <c r="W149" s="74" t="str">
        <f t="shared" si="3"/>
        <v/>
      </c>
      <c r="X149" s="74" t="str">
        <f t="shared" si="3"/>
        <v/>
      </c>
      <c r="Y149" s="74" t="str">
        <f t="shared" si="3"/>
        <v/>
      </c>
      <c r="Z149" s="74" t="str">
        <f t="shared" si="3"/>
        <v/>
      </c>
      <c r="AA149" s="74" t="str">
        <f t="shared" si="3"/>
        <v/>
      </c>
      <c r="AB149" s="74" t="str">
        <f t="shared" si="3"/>
        <v/>
      </c>
    </row>
    <row r="150" spans="3:28" s="74" customFormat="1" x14ac:dyDescent="0.25">
      <c r="C150" s="74" t="s">
        <v>157</v>
      </c>
      <c r="D150" s="74" t="str">
        <f t="shared" si="4"/>
        <v>輪島</v>
      </c>
      <c r="E150" s="74" t="str">
        <f t="shared" si="4"/>
        <v>金沢</v>
      </c>
      <c r="F150" s="74" t="str">
        <f t="shared" si="4"/>
        <v/>
      </c>
      <c r="G150" s="74" t="str">
        <f t="shared" si="4"/>
        <v/>
      </c>
      <c r="H150" s="74" t="str">
        <f t="shared" si="4"/>
        <v/>
      </c>
      <c r="I150" s="74" t="str">
        <f t="shared" si="4"/>
        <v/>
      </c>
      <c r="J150" s="74" t="str">
        <f t="shared" si="4"/>
        <v/>
      </c>
      <c r="K150" s="74" t="str">
        <f t="shared" si="4"/>
        <v/>
      </c>
      <c r="L150" s="74" t="str">
        <f t="shared" si="4"/>
        <v/>
      </c>
      <c r="M150" s="74" t="str">
        <f t="shared" si="4"/>
        <v/>
      </c>
      <c r="N150" s="74" t="str">
        <f t="shared" si="4"/>
        <v/>
      </c>
      <c r="O150" s="74" t="str">
        <f t="shared" si="4"/>
        <v/>
      </c>
      <c r="P150" s="74" t="str">
        <f t="shared" si="4"/>
        <v/>
      </c>
      <c r="Q150" s="74" t="str">
        <f t="shared" si="4"/>
        <v/>
      </c>
      <c r="R150" s="74" t="str">
        <f t="shared" si="4"/>
        <v/>
      </c>
      <c r="S150" s="74" t="str">
        <f t="shared" si="4"/>
        <v/>
      </c>
      <c r="T150" s="74" t="str">
        <f t="shared" si="5"/>
        <v/>
      </c>
      <c r="U150" s="74" t="str">
        <f t="shared" si="5"/>
        <v/>
      </c>
      <c r="V150" s="74" t="str">
        <f t="shared" si="5"/>
        <v/>
      </c>
      <c r="W150" s="74" t="str">
        <f t="shared" si="5"/>
        <v/>
      </c>
      <c r="X150" s="74" t="str">
        <f t="shared" si="5"/>
        <v/>
      </c>
      <c r="Y150" s="74" t="str">
        <f t="shared" si="5"/>
        <v/>
      </c>
      <c r="Z150" s="74" t="str">
        <f t="shared" si="5"/>
        <v/>
      </c>
      <c r="AA150" s="74" t="str">
        <f t="shared" si="5"/>
        <v/>
      </c>
      <c r="AB150" s="74" t="str">
        <f t="shared" si="5"/>
        <v/>
      </c>
    </row>
    <row r="151" spans="3:28" s="74" customFormat="1" x14ac:dyDescent="0.25">
      <c r="C151" s="74" t="s">
        <v>171</v>
      </c>
      <c r="D151" s="74" t="str">
        <f t="shared" ref="D151:S166" si="6">IFERROR(VLOOKUP(D$132&amp;$C151,$C$183:$F$339,$F$182,FALSE),"")</f>
        <v>福井</v>
      </c>
      <c r="E151" s="74" t="str">
        <f t="shared" si="6"/>
        <v>敦賀</v>
      </c>
      <c r="F151" s="74" t="str">
        <f t="shared" si="6"/>
        <v/>
      </c>
      <c r="G151" s="74" t="str">
        <f t="shared" si="6"/>
        <v/>
      </c>
      <c r="H151" s="74" t="str">
        <f t="shared" si="6"/>
        <v/>
      </c>
      <c r="I151" s="74" t="str">
        <f t="shared" si="6"/>
        <v/>
      </c>
      <c r="J151" s="74" t="str">
        <f t="shared" si="6"/>
        <v/>
      </c>
      <c r="K151" s="74" t="str">
        <f t="shared" si="6"/>
        <v/>
      </c>
      <c r="L151" s="74" t="str">
        <f t="shared" si="6"/>
        <v/>
      </c>
      <c r="M151" s="74" t="str">
        <f t="shared" si="6"/>
        <v/>
      </c>
      <c r="N151" s="74" t="str">
        <f t="shared" si="6"/>
        <v/>
      </c>
      <c r="O151" s="74" t="str">
        <f t="shared" si="6"/>
        <v/>
      </c>
      <c r="P151" s="74" t="str">
        <f t="shared" si="6"/>
        <v/>
      </c>
      <c r="Q151" s="74" t="str">
        <f t="shared" si="6"/>
        <v/>
      </c>
      <c r="R151" s="74" t="str">
        <f t="shared" si="6"/>
        <v/>
      </c>
      <c r="S151" s="74" t="str">
        <f t="shared" si="6"/>
        <v/>
      </c>
      <c r="T151" s="74" t="str">
        <f t="shared" si="5"/>
        <v/>
      </c>
      <c r="U151" s="74" t="str">
        <f t="shared" si="5"/>
        <v/>
      </c>
      <c r="V151" s="74" t="str">
        <f t="shared" si="5"/>
        <v/>
      </c>
      <c r="W151" s="74" t="str">
        <f t="shared" si="5"/>
        <v/>
      </c>
      <c r="X151" s="74" t="str">
        <f t="shared" si="5"/>
        <v/>
      </c>
      <c r="Y151" s="74" t="str">
        <f t="shared" si="5"/>
        <v/>
      </c>
      <c r="Z151" s="74" t="str">
        <f t="shared" si="5"/>
        <v/>
      </c>
      <c r="AA151" s="74" t="str">
        <f t="shared" si="5"/>
        <v/>
      </c>
      <c r="AB151" s="74" t="str">
        <f t="shared" si="5"/>
        <v/>
      </c>
    </row>
    <row r="152" spans="3:28" s="74" customFormat="1" x14ac:dyDescent="0.25">
      <c r="C152" s="74" t="s">
        <v>189</v>
      </c>
      <c r="D152" s="74" t="str">
        <f t="shared" si="6"/>
        <v>甲府</v>
      </c>
      <c r="E152" s="74" t="str">
        <f t="shared" si="6"/>
        <v>河口湖</v>
      </c>
      <c r="F152" s="74" t="str">
        <f t="shared" si="6"/>
        <v/>
      </c>
      <c r="G152" s="74" t="str">
        <f t="shared" si="6"/>
        <v/>
      </c>
      <c r="H152" s="74" t="str">
        <f t="shared" si="6"/>
        <v/>
      </c>
      <c r="I152" s="74" t="str">
        <f t="shared" si="6"/>
        <v/>
      </c>
      <c r="J152" s="74" t="str">
        <f t="shared" si="6"/>
        <v/>
      </c>
      <c r="K152" s="74" t="str">
        <f t="shared" si="6"/>
        <v/>
      </c>
      <c r="L152" s="74" t="str">
        <f t="shared" si="6"/>
        <v/>
      </c>
      <c r="M152" s="74" t="str">
        <f t="shared" si="6"/>
        <v/>
      </c>
      <c r="N152" s="74" t="str">
        <f t="shared" si="6"/>
        <v/>
      </c>
      <c r="O152" s="74" t="str">
        <f t="shared" si="6"/>
        <v/>
      </c>
      <c r="P152" s="74" t="str">
        <f t="shared" si="6"/>
        <v/>
      </c>
      <c r="Q152" s="74" t="str">
        <f t="shared" si="6"/>
        <v/>
      </c>
      <c r="R152" s="74" t="str">
        <f t="shared" si="6"/>
        <v/>
      </c>
      <c r="S152" s="74" t="str">
        <f t="shared" si="6"/>
        <v/>
      </c>
      <c r="T152" s="74" t="str">
        <f t="shared" si="5"/>
        <v/>
      </c>
      <c r="U152" s="74" t="str">
        <f t="shared" si="5"/>
        <v/>
      </c>
      <c r="V152" s="74" t="str">
        <f t="shared" si="5"/>
        <v/>
      </c>
      <c r="W152" s="74" t="str">
        <f t="shared" si="5"/>
        <v/>
      </c>
      <c r="X152" s="74" t="str">
        <f t="shared" si="5"/>
        <v/>
      </c>
      <c r="Y152" s="74" t="str">
        <f t="shared" si="5"/>
        <v/>
      </c>
      <c r="Z152" s="74" t="str">
        <f t="shared" si="5"/>
        <v/>
      </c>
      <c r="AA152" s="74" t="str">
        <f t="shared" si="5"/>
        <v/>
      </c>
      <c r="AB152" s="74" t="str">
        <f t="shared" si="5"/>
        <v/>
      </c>
    </row>
    <row r="153" spans="3:28" s="74" customFormat="1" x14ac:dyDescent="0.25">
      <c r="C153" s="74" t="s">
        <v>166</v>
      </c>
      <c r="D153" s="74" t="str">
        <f t="shared" si="6"/>
        <v>長野</v>
      </c>
      <c r="E153" s="74" t="str">
        <f t="shared" si="6"/>
        <v>松本</v>
      </c>
      <c r="F153" s="74" t="str">
        <f t="shared" si="6"/>
        <v>諏訪</v>
      </c>
      <c r="G153" s="74" t="str">
        <f t="shared" si="6"/>
        <v>軽井沢</v>
      </c>
      <c r="H153" s="74" t="str">
        <f t="shared" si="6"/>
        <v>飯田</v>
      </c>
      <c r="I153" s="74" t="str">
        <f t="shared" si="6"/>
        <v/>
      </c>
      <c r="J153" s="74" t="str">
        <f t="shared" si="6"/>
        <v/>
      </c>
      <c r="K153" s="74" t="str">
        <f t="shared" si="6"/>
        <v/>
      </c>
      <c r="L153" s="74" t="str">
        <f t="shared" si="6"/>
        <v/>
      </c>
      <c r="M153" s="74" t="str">
        <f t="shared" si="6"/>
        <v/>
      </c>
      <c r="N153" s="74" t="str">
        <f t="shared" si="6"/>
        <v/>
      </c>
      <c r="O153" s="74" t="str">
        <f t="shared" si="6"/>
        <v/>
      </c>
      <c r="P153" s="74" t="str">
        <f t="shared" si="6"/>
        <v/>
      </c>
      <c r="Q153" s="74" t="str">
        <f t="shared" si="6"/>
        <v/>
      </c>
      <c r="R153" s="74" t="str">
        <f t="shared" si="6"/>
        <v/>
      </c>
      <c r="S153" s="74" t="str">
        <f t="shared" si="6"/>
        <v/>
      </c>
      <c r="T153" s="74" t="str">
        <f t="shared" si="5"/>
        <v/>
      </c>
      <c r="U153" s="74" t="str">
        <f t="shared" si="5"/>
        <v/>
      </c>
      <c r="V153" s="74" t="str">
        <f t="shared" si="5"/>
        <v/>
      </c>
      <c r="W153" s="74" t="str">
        <f t="shared" si="5"/>
        <v/>
      </c>
      <c r="X153" s="74" t="str">
        <f t="shared" si="5"/>
        <v/>
      </c>
      <c r="Y153" s="74" t="str">
        <f t="shared" si="5"/>
        <v/>
      </c>
      <c r="Z153" s="74" t="str">
        <f t="shared" si="5"/>
        <v/>
      </c>
      <c r="AA153" s="74" t="str">
        <f t="shared" si="5"/>
        <v/>
      </c>
      <c r="AB153" s="74" t="str">
        <f t="shared" si="5"/>
        <v/>
      </c>
    </row>
    <row r="154" spans="3:28" s="74" customFormat="1" x14ac:dyDescent="0.25">
      <c r="C154" s="74" t="s">
        <v>173</v>
      </c>
      <c r="D154" s="74" t="str">
        <f t="shared" si="6"/>
        <v>高山</v>
      </c>
      <c r="E154" s="74" t="str">
        <f t="shared" si="6"/>
        <v>岐阜</v>
      </c>
      <c r="F154" s="74" t="str">
        <f t="shared" si="6"/>
        <v/>
      </c>
      <c r="G154" s="74" t="str">
        <f t="shared" si="6"/>
        <v/>
      </c>
      <c r="H154" s="74" t="str">
        <f t="shared" si="6"/>
        <v/>
      </c>
      <c r="I154" s="74" t="str">
        <f t="shared" si="6"/>
        <v/>
      </c>
      <c r="J154" s="74" t="str">
        <f t="shared" si="6"/>
        <v/>
      </c>
      <c r="K154" s="74" t="str">
        <f t="shared" si="6"/>
        <v/>
      </c>
      <c r="L154" s="74" t="str">
        <f t="shared" si="6"/>
        <v/>
      </c>
      <c r="M154" s="74" t="str">
        <f t="shared" si="6"/>
        <v/>
      </c>
      <c r="N154" s="74" t="str">
        <f t="shared" si="6"/>
        <v/>
      </c>
      <c r="O154" s="74" t="str">
        <f t="shared" si="6"/>
        <v/>
      </c>
      <c r="P154" s="74" t="str">
        <f t="shared" si="6"/>
        <v/>
      </c>
      <c r="Q154" s="74" t="str">
        <f t="shared" si="6"/>
        <v/>
      </c>
      <c r="R154" s="74" t="str">
        <f t="shared" si="6"/>
        <v/>
      </c>
      <c r="S154" s="74" t="str">
        <f t="shared" si="6"/>
        <v/>
      </c>
      <c r="T154" s="74" t="str">
        <f t="shared" si="5"/>
        <v/>
      </c>
      <c r="U154" s="74" t="str">
        <f t="shared" si="5"/>
        <v/>
      </c>
      <c r="V154" s="74" t="str">
        <f t="shared" si="5"/>
        <v/>
      </c>
      <c r="W154" s="74" t="str">
        <f t="shared" si="5"/>
        <v/>
      </c>
      <c r="X154" s="74" t="str">
        <f t="shared" si="5"/>
        <v/>
      </c>
      <c r="Y154" s="74" t="str">
        <f t="shared" si="5"/>
        <v/>
      </c>
      <c r="Z154" s="74" t="str">
        <f t="shared" si="5"/>
        <v/>
      </c>
      <c r="AA154" s="74" t="str">
        <f t="shared" si="5"/>
        <v/>
      </c>
      <c r="AB154" s="74" t="str">
        <f t="shared" si="5"/>
        <v/>
      </c>
    </row>
    <row r="155" spans="3:28" s="74" customFormat="1" x14ac:dyDescent="0.25">
      <c r="C155" s="74" t="s">
        <v>191</v>
      </c>
      <c r="D155" s="74" t="str">
        <f t="shared" si="6"/>
        <v>富士山</v>
      </c>
      <c r="E155" s="74" t="str">
        <f t="shared" si="6"/>
        <v>浜松</v>
      </c>
      <c r="F155" s="74" t="str">
        <f t="shared" si="6"/>
        <v>御前崎</v>
      </c>
      <c r="G155" s="74" t="str">
        <f t="shared" si="6"/>
        <v>静岡</v>
      </c>
      <c r="H155" s="74" t="str">
        <f t="shared" si="6"/>
        <v>三島</v>
      </c>
      <c r="I155" s="74" t="str">
        <f t="shared" si="6"/>
        <v>石廊崎</v>
      </c>
      <c r="J155" s="74" t="str">
        <f t="shared" si="6"/>
        <v>網代</v>
      </c>
      <c r="K155" s="74" t="str">
        <f t="shared" si="6"/>
        <v/>
      </c>
      <c r="L155" s="74" t="str">
        <f t="shared" si="6"/>
        <v/>
      </c>
      <c r="M155" s="74" t="str">
        <f t="shared" si="6"/>
        <v/>
      </c>
      <c r="N155" s="74" t="str">
        <f t="shared" si="6"/>
        <v/>
      </c>
      <c r="O155" s="74" t="str">
        <f t="shared" si="6"/>
        <v/>
      </c>
      <c r="P155" s="74" t="str">
        <f t="shared" si="6"/>
        <v/>
      </c>
      <c r="Q155" s="74" t="str">
        <f t="shared" si="6"/>
        <v/>
      </c>
      <c r="R155" s="74" t="str">
        <f t="shared" si="6"/>
        <v/>
      </c>
      <c r="S155" s="74" t="str">
        <f t="shared" si="6"/>
        <v/>
      </c>
      <c r="T155" s="74" t="str">
        <f t="shared" si="5"/>
        <v/>
      </c>
      <c r="U155" s="74" t="str">
        <f t="shared" si="5"/>
        <v/>
      </c>
      <c r="V155" s="74" t="str">
        <f t="shared" si="5"/>
        <v/>
      </c>
      <c r="W155" s="74" t="str">
        <f t="shared" si="5"/>
        <v/>
      </c>
      <c r="X155" s="74" t="str">
        <f t="shared" si="5"/>
        <v/>
      </c>
      <c r="Y155" s="74" t="str">
        <f t="shared" si="5"/>
        <v/>
      </c>
      <c r="Z155" s="74" t="str">
        <f t="shared" si="5"/>
        <v/>
      </c>
      <c r="AA155" s="74" t="str">
        <f t="shared" si="5"/>
        <v/>
      </c>
      <c r="AB155" s="74" t="str">
        <f t="shared" si="5"/>
        <v/>
      </c>
    </row>
    <row r="156" spans="3:28" s="74" customFormat="1" x14ac:dyDescent="0.25">
      <c r="C156" s="74" t="s">
        <v>186</v>
      </c>
      <c r="D156" s="74" t="str">
        <f t="shared" si="6"/>
        <v>名古屋</v>
      </c>
      <c r="E156" s="74" t="str">
        <f t="shared" si="6"/>
        <v>伊良湖</v>
      </c>
      <c r="F156" s="74" t="str">
        <f t="shared" si="6"/>
        <v/>
      </c>
      <c r="G156" s="74" t="str">
        <f t="shared" si="6"/>
        <v/>
      </c>
      <c r="H156" s="74" t="str">
        <f t="shared" si="6"/>
        <v/>
      </c>
      <c r="I156" s="74" t="str">
        <f t="shared" si="6"/>
        <v/>
      </c>
      <c r="J156" s="74" t="str">
        <f t="shared" si="6"/>
        <v/>
      </c>
      <c r="K156" s="74" t="str">
        <f t="shared" si="6"/>
        <v/>
      </c>
      <c r="L156" s="74" t="str">
        <f t="shared" si="6"/>
        <v/>
      </c>
      <c r="M156" s="74" t="str">
        <f t="shared" si="6"/>
        <v/>
      </c>
      <c r="N156" s="74" t="str">
        <f t="shared" si="6"/>
        <v/>
      </c>
      <c r="O156" s="74" t="str">
        <f t="shared" si="6"/>
        <v/>
      </c>
      <c r="P156" s="74" t="str">
        <f t="shared" si="6"/>
        <v/>
      </c>
      <c r="Q156" s="74" t="str">
        <f t="shared" si="6"/>
        <v/>
      </c>
      <c r="R156" s="74" t="str">
        <f t="shared" si="6"/>
        <v/>
      </c>
      <c r="S156" s="74" t="str">
        <f t="shared" si="6"/>
        <v/>
      </c>
      <c r="T156" s="74" t="str">
        <f t="shared" si="5"/>
        <v/>
      </c>
      <c r="U156" s="74" t="str">
        <f t="shared" si="5"/>
        <v/>
      </c>
      <c r="V156" s="74" t="str">
        <f t="shared" si="5"/>
        <v/>
      </c>
      <c r="W156" s="74" t="str">
        <f t="shared" si="5"/>
        <v/>
      </c>
      <c r="X156" s="74" t="str">
        <f t="shared" si="5"/>
        <v/>
      </c>
      <c r="Y156" s="74" t="str">
        <f t="shared" si="5"/>
        <v/>
      </c>
      <c r="Z156" s="74" t="str">
        <f t="shared" si="5"/>
        <v/>
      </c>
      <c r="AA156" s="74" t="str">
        <f t="shared" si="5"/>
        <v/>
      </c>
      <c r="AB156" s="74" t="str">
        <f t="shared" si="5"/>
        <v/>
      </c>
    </row>
    <row r="157" spans="3:28" s="74" customFormat="1" x14ac:dyDescent="0.25">
      <c r="C157" s="74" t="s">
        <v>198</v>
      </c>
      <c r="D157" s="74" t="str">
        <f t="shared" si="6"/>
        <v>上野</v>
      </c>
      <c r="E157" s="74" t="str">
        <f t="shared" si="6"/>
        <v>津</v>
      </c>
      <c r="F157" s="74" t="str">
        <f t="shared" si="6"/>
        <v>尾鷲</v>
      </c>
      <c r="G157" s="74" t="str">
        <f t="shared" si="6"/>
        <v>四日市</v>
      </c>
      <c r="H157" s="74" t="str">
        <f t="shared" si="6"/>
        <v/>
      </c>
      <c r="I157" s="74" t="str">
        <f t="shared" si="6"/>
        <v/>
      </c>
      <c r="J157" s="74" t="str">
        <f t="shared" si="6"/>
        <v/>
      </c>
      <c r="K157" s="74" t="str">
        <f t="shared" si="6"/>
        <v/>
      </c>
      <c r="L157" s="74" t="str">
        <f t="shared" si="6"/>
        <v/>
      </c>
      <c r="M157" s="74" t="str">
        <f t="shared" si="6"/>
        <v/>
      </c>
      <c r="N157" s="74" t="str">
        <f t="shared" si="6"/>
        <v/>
      </c>
      <c r="O157" s="74" t="str">
        <f t="shared" si="6"/>
        <v/>
      </c>
      <c r="P157" s="74" t="str">
        <f t="shared" si="6"/>
        <v/>
      </c>
      <c r="Q157" s="74" t="str">
        <f t="shared" si="6"/>
        <v/>
      </c>
      <c r="R157" s="74" t="str">
        <f t="shared" si="6"/>
        <v/>
      </c>
      <c r="S157" s="74" t="str">
        <f t="shared" si="6"/>
        <v/>
      </c>
      <c r="T157" s="74" t="str">
        <f t="shared" si="5"/>
        <v/>
      </c>
      <c r="U157" s="74" t="str">
        <f t="shared" si="5"/>
        <v/>
      </c>
      <c r="V157" s="74" t="str">
        <f t="shared" si="5"/>
        <v/>
      </c>
      <c r="W157" s="74" t="str">
        <f t="shared" si="5"/>
        <v/>
      </c>
      <c r="X157" s="74" t="str">
        <f t="shared" si="5"/>
        <v/>
      </c>
      <c r="Y157" s="74" t="str">
        <f t="shared" si="5"/>
        <v/>
      </c>
      <c r="Z157" s="74" t="str">
        <f t="shared" si="5"/>
        <v/>
      </c>
      <c r="AA157" s="74" t="str">
        <f t="shared" si="5"/>
        <v/>
      </c>
      <c r="AB157" s="74" t="str">
        <f t="shared" si="5"/>
        <v/>
      </c>
    </row>
    <row r="158" spans="3:28" s="74" customFormat="1" x14ac:dyDescent="0.25">
      <c r="C158" s="74" t="s">
        <v>238</v>
      </c>
      <c r="D158" s="74" t="str">
        <f t="shared" si="6"/>
        <v>彦根</v>
      </c>
      <c r="E158" s="74" t="str">
        <f t="shared" si="6"/>
        <v/>
      </c>
      <c r="F158" s="74" t="str">
        <f t="shared" si="6"/>
        <v/>
      </c>
      <c r="G158" s="74" t="str">
        <f t="shared" si="6"/>
        <v/>
      </c>
      <c r="H158" s="74" t="str">
        <f t="shared" si="6"/>
        <v/>
      </c>
      <c r="I158" s="74" t="str">
        <f t="shared" si="6"/>
        <v/>
      </c>
      <c r="J158" s="74" t="str">
        <f t="shared" si="6"/>
        <v/>
      </c>
      <c r="K158" s="74" t="str">
        <f t="shared" si="6"/>
        <v/>
      </c>
      <c r="L158" s="74" t="str">
        <f t="shared" si="6"/>
        <v/>
      </c>
      <c r="M158" s="74" t="str">
        <f t="shared" si="6"/>
        <v/>
      </c>
      <c r="N158" s="74" t="str">
        <f t="shared" si="6"/>
        <v/>
      </c>
      <c r="O158" s="74" t="str">
        <f t="shared" si="6"/>
        <v/>
      </c>
      <c r="P158" s="74" t="str">
        <f t="shared" si="6"/>
        <v/>
      </c>
      <c r="Q158" s="74" t="str">
        <f t="shared" si="6"/>
        <v/>
      </c>
      <c r="R158" s="74" t="str">
        <f t="shared" si="6"/>
        <v/>
      </c>
      <c r="S158" s="74" t="str">
        <f t="shared" si="6"/>
        <v/>
      </c>
      <c r="T158" s="74" t="str">
        <f t="shared" si="5"/>
        <v/>
      </c>
      <c r="U158" s="74" t="str">
        <f t="shared" si="5"/>
        <v/>
      </c>
      <c r="V158" s="74" t="str">
        <f t="shared" si="5"/>
        <v/>
      </c>
      <c r="W158" s="74" t="str">
        <f t="shared" si="5"/>
        <v/>
      </c>
      <c r="X158" s="74" t="str">
        <f t="shared" si="5"/>
        <v/>
      </c>
      <c r="Y158" s="74" t="str">
        <f t="shared" si="5"/>
        <v/>
      </c>
      <c r="Z158" s="74" t="str">
        <f t="shared" si="5"/>
        <v/>
      </c>
      <c r="AA158" s="74" t="str">
        <f t="shared" si="5"/>
        <v/>
      </c>
      <c r="AB158" s="74" t="str">
        <f t="shared" si="5"/>
        <v/>
      </c>
    </row>
    <row r="159" spans="3:28" s="74" customFormat="1" x14ac:dyDescent="0.25">
      <c r="C159" s="74" t="s">
        <v>230</v>
      </c>
      <c r="D159" s="74" t="str">
        <f t="shared" si="6"/>
        <v>舞鶴</v>
      </c>
      <c r="E159" s="74" t="str">
        <f t="shared" si="6"/>
        <v>京都</v>
      </c>
      <c r="F159" s="74" t="str">
        <f t="shared" si="6"/>
        <v/>
      </c>
      <c r="G159" s="74" t="str">
        <f t="shared" si="6"/>
        <v/>
      </c>
      <c r="H159" s="74" t="str">
        <f t="shared" si="6"/>
        <v/>
      </c>
      <c r="I159" s="74" t="str">
        <f t="shared" si="6"/>
        <v/>
      </c>
      <c r="J159" s="74" t="str">
        <f t="shared" si="6"/>
        <v/>
      </c>
      <c r="K159" s="74" t="str">
        <f t="shared" si="6"/>
        <v/>
      </c>
      <c r="L159" s="74" t="str">
        <f t="shared" si="6"/>
        <v/>
      </c>
      <c r="M159" s="74" t="str">
        <f t="shared" si="6"/>
        <v/>
      </c>
      <c r="N159" s="74" t="str">
        <f t="shared" si="6"/>
        <v/>
      </c>
      <c r="O159" s="74" t="str">
        <f t="shared" si="6"/>
        <v/>
      </c>
      <c r="P159" s="74" t="str">
        <f t="shared" si="6"/>
        <v/>
      </c>
      <c r="Q159" s="74" t="str">
        <f t="shared" si="6"/>
        <v/>
      </c>
      <c r="R159" s="74" t="str">
        <f t="shared" si="6"/>
        <v/>
      </c>
      <c r="S159" s="74" t="str">
        <f t="shared" si="6"/>
        <v/>
      </c>
      <c r="T159" s="74" t="str">
        <f t="shared" si="5"/>
        <v/>
      </c>
      <c r="U159" s="74" t="str">
        <f t="shared" si="5"/>
        <v/>
      </c>
      <c r="V159" s="74" t="str">
        <f t="shared" si="5"/>
        <v/>
      </c>
      <c r="W159" s="74" t="str">
        <f t="shared" si="5"/>
        <v/>
      </c>
      <c r="X159" s="74" t="str">
        <f t="shared" si="5"/>
        <v/>
      </c>
      <c r="Y159" s="74" t="str">
        <f t="shared" si="5"/>
        <v/>
      </c>
      <c r="Z159" s="74" t="str">
        <f t="shared" si="5"/>
        <v/>
      </c>
      <c r="AA159" s="74" t="str">
        <f t="shared" si="5"/>
        <v/>
      </c>
      <c r="AB159" s="74" t="str">
        <f t="shared" si="5"/>
        <v/>
      </c>
    </row>
    <row r="160" spans="3:28" s="74" customFormat="1" x14ac:dyDescent="0.25">
      <c r="C160" s="74" t="s">
        <v>248</v>
      </c>
      <c r="D160" s="74" t="str">
        <f t="shared" si="6"/>
        <v>大阪</v>
      </c>
      <c r="E160" s="74" t="str">
        <f t="shared" si="6"/>
        <v/>
      </c>
      <c r="F160" s="74" t="str">
        <f t="shared" si="6"/>
        <v/>
      </c>
      <c r="G160" s="74" t="str">
        <f t="shared" si="6"/>
        <v/>
      </c>
      <c r="H160" s="74" t="str">
        <f t="shared" si="6"/>
        <v/>
      </c>
      <c r="I160" s="74" t="str">
        <f t="shared" si="6"/>
        <v/>
      </c>
      <c r="J160" s="74" t="str">
        <f t="shared" si="6"/>
        <v/>
      </c>
      <c r="K160" s="74" t="str">
        <f t="shared" si="6"/>
        <v/>
      </c>
      <c r="L160" s="74" t="str">
        <f t="shared" si="6"/>
        <v/>
      </c>
      <c r="M160" s="74" t="str">
        <f t="shared" si="6"/>
        <v/>
      </c>
      <c r="N160" s="74" t="str">
        <f t="shared" si="6"/>
        <v/>
      </c>
      <c r="O160" s="74" t="str">
        <f t="shared" si="6"/>
        <v/>
      </c>
      <c r="P160" s="74" t="str">
        <f t="shared" si="6"/>
        <v/>
      </c>
      <c r="Q160" s="74" t="str">
        <f t="shared" si="6"/>
        <v/>
      </c>
      <c r="R160" s="74" t="str">
        <f t="shared" si="6"/>
        <v/>
      </c>
      <c r="S160" s="74" t="str">
        <f t="shared" si="6"/>
        <v/>
      </c>
      <c r="T160" s="74" t="str">
        <f t="shared" si="5"/>
        <v/>
      </c>
      <c r="U160" s="74" t="str">
        <f t="shared" si="5"/>
        <v/>
      </c>
      <c r="V160" s="74" t="str">
        <f t="shared" si="5"/>
        <v/>
      </c>
      <c r="W160" s="74" t="str">
        <f t="shared" si="5"/>
        <v/>
      </c>
      <c r="X160" s="74" t="str">
        <f t="shared" si="5"/>
        <v/>
      </c>
      <c r="Y160" s="74" t="str">
        <f t="shared" si="5"/>
        <v/>
      </c>
      <c r="Z160" s="74" t="str">
        <f t="shared" si="5"/>
        <v/>
      </c>
      <c r="AA160" s="74" t="str">
        <f t="shared" si="5"/>
        <v/>
      </c>
      <c r="AB160" s="74" t="str">
        <f t="shared" si="5"/>
        <v/>
      </c>
    </row>
    <row r="161" spans="3:28" s="74" customFormat="1" x14ac:dyDescent="0.25">
      <c r="C161" s="74" t="s">
        <v>228</v>
      </c>
      <c r="D161" s="74" t="str">
        <f t="shared" si="6"/>
        <v>豊岡</v>
      </c>
      <c r="E161" s="74" t="str">
        <f t="shared" si="6"/>
        <v>姫路</v>
      </c>
      <c r="F161" s="74" t="str">
        <f t="shared" si="6"/>
        <v>神戸</v>
      </c>
      <c r="G161" s="74" t="str">
        <f t="shared" si="6"/>
        <v>洲本</v>
      </c>
      <c r="H161" s="74" t="str">
        <f t="shared" si="6"/>
        <v/>
      </c>
      <c r="I161" s="74" t="str">
        <f t="shared" si="6"/>
        <v/>
      </c>
      <c r="J161" s="74" t="str">
        <f t="shared" si="6"/>
        <v/>
      </c>
      <c r="K161" s="74" t="str">
        <f t="shared" si="6"/>
        <v/>
      </c>
      <c r="L161" s="74" t="str">
        <f t="shared" si="6"/>
        <v/>
      </c>
      <c r="M161" s="74" t="str">
        <f t="shared" si="6"/>
        <v/>
      </c>
      <c r="N161" s="74" t="str">
        <f t="shared" si="6"/>
        <v/>
      </c>
      <c r="O161" s="74" t="str">
        <f t="shared" si="6"/>
        <v/>
      </c>
      <c r="P161" s="74" t="str">
        <f t="shared" si="6"/>
        <v/>
      </c>
      <c r="Q161" s="74" t="str">
        <f t="shared" si="6"/>
        <v/>
      </c>
      <c r="R161" s="74" t="str">
        <f t="shared" si="6"/>
        <v/>
      </c>
      <c r="S161" s="74" t="str">
        <f t="shared" si="6"/>
        <v/>
      </c>
      <c r="T161" s="74" t="str">
        <f t="shared" si="5"/>
        <v/>
      </c>
      <c r="U161" s="74" t="str">
        <f t="shared" si="5"/>
        <v/>
      </c>
      <c r="V161" s="74" t="str">
        <f t="shared" si="5"/>
        <v/>
      </c>
      <c r="W161" s="74" t="str">
        <f t="shared" si="5"/>
        <v/>
      </c>
      <c r="X161" s="74" t="str">
        <f t="shared" si="5"/>
        <v/>
      </c>
      <c r="Y161" s="74" t="str">
        <f t="shared" si="5"/>
        <v/>
      </c>
      <c r="Z161" s="74" t="str">
        <f t="shared" si="5"/>
        <v/>
      </c>
      <c r="AA161" s="74" t="str">
        <f t="shared" si="5"/>
        <v/>
      </c>
      <c r="AB161" s="74" t="str">
        <f t="shared" si="5"/>
        <v/>
      </c>
    </row>
    <row r="162" spans="3:28" s="74" customFormat="1" x14ac:dyDescent="0.25">
      <c r="C162" s="74" t="s">
        <v>254</v>
      </c>
      <c r="D162" s="74" t="str">
        <f t="shared" si="6"/>
        <v>奈良</v>
      </c>
      <c r="E162" s="74" t="str">
        <f t="shared" si="6"/>
        <v/>
      </c>
      <c r="F162" s="74" t="str">
        <f t="shared" si="6"/>
        <v/>
      </c>
      <c r="G162" s="74" t="str">
        <f t="shared" si="6"/>
        <v/>
      </c>
      <c r="H162" s="74" t="str">
        <f t="shared" si="6"/>
        <v/>
      </c>
      <c r="I162" s="74" t="str">
        <f t="shared" si="6"/>
        <v/>
      </c>
      <c r="J162" s="74" t="str">
        <f t="shared" si="6"/>
        <v/>
      </c>
      <c r="K162" s="74" t="str">
        <f t="shared" si="6"/>
        <v/>
      </c>
      <c r="L162" s="74" t="str">
        <f t="shared" si="6"/>
        <v/>
      </c>
      <c r="M162" s="74" t="str">
        <f t="shared" si="6"/>
        <v/>
      </c>
      <c r="N162" s="74" t="str">
        <f t="shared" si="6"/>
        <v/>
      </c>
      <c r="O162" s="74" t="str">
        <f t="shared" si="6"/>
        <v/>
      </c>
      <c r="P162" s="74" t="str">
        <f t="shared" si="6"/>
        <v/>
      </c>
      <c r="Q162" s="74" t="str">
        <f t="shared" si="6"/>
        <v/>
      </c>
      <c r="R162" s="74" t="str">
        <f t="shared" si="6"/>
        <v/>
      </c>
      <c r="S162" s="74" t="str">
        <f t="shared" si="6"/>
        <v/>
      </c>
      <c r="T162" s="74" t="str">
        <f t="shared" si="5"/>
        <v/>
      </c>
      <c r="U162" s="74" t="str">
        <f t="shared" si="5"/>
        <v/>
      </c>
      <c r="V162" s="74" t="str">
        <f t="shared" si="5"/>
        <v/>
      </c>
      <c r="W162" s="74" t="str">
        <f t="shared" si="5"/>
        <v/>
      </c>
      <c r="X162" s="74" t="str">
        <f t="shared" si="5"/>
        <v/>
      </c>
      <c r="Y162" s="74" t="str">
        <f t="shared" si="5"/>
        <v/>
      </c>
      <c r="Z162" s="74" t="str">
        <f t="shared" si="5"/>
        <v/>
      </c>
      <c r="AA162" s="74" t="str">
        <f t="shared" si="5"/>
        <v/>
      </c>
      <c r="AB162" s="74" t="str">
        <f t="shared" si="5"/>
        <v/>
      </c>
    </row>
    <row r="163" spans="3:28" s="74" customFormat="1" x14ac:dyDescent="0.25">
      <c r="C163" s="74" t="s">
        <v>251</v>
      </c>
      <c r="D163" s="74" t="str">
        <f t="shared" si="6"/>
        <v>和歌山</v>
      </c>
      <c r="E163" s="74" t="str">
        <f t="shared" si="6"/>
        <v>潮岬</v>
      </c>
      <c r="F163" s="74" t="str">
        <f t="shared" si="6"/>
        <v/>
      </c>
      <c r="G163" s="74" t="str">
        <f t="shared" si="6"/>
        <v/>
      </c>
      <c r="H163" s="74" t="str">
        <f t="shared" si="6"/>
        <v/>
      </c>
      <c r="I163" s="74" t="str">
        <f t="shared" si="6"/>
        <v/>
      </c>
      <c r="J163" s="74" t="str">
        <f t="shared" si="6"/>
        <v/>
      </c>
      <c r="K163" s="74" t="str">
        <f t="shared" si="6"/>
        <v/>
      </c>
      <c r="L163" s="74" t="str">
        <f t="shared" si="6"/>
        <v/>
      </c>
      <c r="M163" s="74" t="str">
        <f t="shared" si="6"/>
        <v/>
      </c>
      <c r="N163" s="74" t="str">
        <f t="shared" si="6"/>
        <v/>
      </c>
      <c r="O163" s="74" t="str">
        <f t="shared" si="6"/>
        <v/>
      </c>
      <c r="P163" s="74" t="str">
        <f t="shared" si="6"/>
        <v/>
      </c>
      <c r="Q163" s="74" t="str">
        <f t="shared" si="6"/>
        <v/>
      </c>
      <c r="R163" s="74" t="str">
        <f t="shared" si="6"/>
        <v/>
      </c>
      <c r="S163" s="74" t="str">
        <f t="shared" si="6"/>
        <v/>
      </c>
      <c r="T163" s="74" t="str">
        <f t="shared" si="5"/>
        <v/>
      </c>
      <c r="U163" s="74" t="str">
        <f t="shared" si="5"/>
        <v/>
      </c>
      <c r="V163" s="74" t="str">
        <f t="shared" si="5"/>
        <v/>
      </c>
      <c r="W163" s="74" t="str">
        <f t="shared" si="5"/>
        <v/>
      </c>
      <c r="X163" s="74" t="str">
        <f t="shared" si="5"/>
        <v/>
      </c>
      <c r="Y163" s="74" t="str">
        <f t="shared" si="5"/>
        <v/>
      </c>
      <c r="Z163" s="74" t="str">
        <f t="shared" si="5"/>
        <v/>
      </c>
      <c r="AA163" s="74" t="str">
        <f t="shared" si="5"/>
        <v/>
      </c>
      <c r="AB163" s="74" t="str">
        <f t="shared" si="5"/>
        <v/>
      </c>
    </row>
    <row r="164" spans="3:28" s="74" customFormat="1" x14ac:dyDescent="0.25">
      <c r="C164" s="74" t="s">
        <v>224</v>
      </c>
      <c r="D164" s="74" t="str">
        <f t="shared" si="6"/>
        <v>境</v>
      </c>
      <c r="E164" s="74" t="str">
        <f t="shared" si="6"/>
        <v>米子</v>
      </c>
      <c r="F164" s="74" t="str">
        <f t="shared" si="6"/>
        <v>鳥取</v>
      </c>
      <c r="G164" s="74" t="str">
        <f t="shared" si="6"/>
        <v/>
      </c>
      <c r="H164" s="74" t="str">
        <f t="shared" si="6"/>
        <v/>
      </c>
      <c r="I164" s="74" t="str">
        <f t="shared" si="6"/>
        <v/>
      </c>
      <c r="J164" s="74" t="str">
        <f t="shared" si="6"/>
        <v/>
      </c>
      <c r="K164" s="74" t="str">
        <f t="shared" si="6"/>
        <v/>
      </c>
      <c r="L164" s="74" t="str">
        <f t="shared" si="6"/>
        <v/>
      </c>
      <c r="M164" s="74" t="str">
        <f t="shared" si="6"/>
        <v/>
      </c>
      <c r="N164" s="74" t="str">
        <f t="shared" si="6"/>
        <v/>
      </c>
      <c r="O164" s="74" t="str">
        <f t="shared" si="6"/>
        <v/>
      </c>
      <c r="P164" s="74" t="str">
        <f t="shared" si="6"/>
        <v/>
      </c>
      <c r="Q164" s="74" t="str">
        <f t="shared" si="6"/>
        <v/>
      </c>
      <c r="R164" s="74" t="str">
        <f t="shared" si="6"/>
        <v/>
      </c>
      <c r="S164" s="74" t="str">
        <f t="shared" si="6"/>
        <v/>
      </c>
      <c r="T164" s="74" t="str">
        <f t="shared" si="5"/>
        <v/>
      </c>
      <c r="U164" s="74" t="str">
        <f t="shared" si="5"/>
        <v/>
      </c>
      <c r="V164" s="74" t="str">
        <f t="shared" si="5"/>
        <v/>
      </c>
      <c r="W164" s="74" t="str">
        <f t="shared" si="5"/>
        <v/>
      </c>
      <c r="X164" s="74" t="str">
        <f t="shared" si="5"/>
        <v/>
      </c>
      <c r="Y164" s="74" t="str">
        <f t="shared" si="5"/>
        <v/>
      </c>
      <c r="Z164" s="74" t="str">
        <f t="shared" si="5"/>
        <v/>
      </c>
      <c r="AA164" s="74" t="str">
        <f t="shared" si="5"/>
        <v/>
      </c>
      <c r="AB164" s="74" t="str">
        <f t="shared" si="5"/>
        <v/>
      </c>
    </row>
    <row r="165" spans="3:28" s="74" customFormat="1" x14ac:dyDescent="0.25">
      <c r="C165" s="74" t="s">
        <v>221</v>
      </c>
      <c r="D165" s="74" t="str">
        <f t="shared" si="6"/>
        <v>西郷</v>
      </c>
      <c r="E165" s="74" t="str">
        <f t="shared" si="6"/>
        <v>松江</v>
      </c>
      <c r="F165" s="74" t="str">
        <f t="shared" si="6"/>
        <v>浜田</v>
      </c>
      <c r="G165" s="74" t="str">
        <f t="shared" si="6"/>
        <v/>
      </c>
      <c r="H165" s="74" t="str">
        <f t="shared" si="6"/>
        <v/>
      </c>
      <c r="I165" s="74" t="str">
        <f t="shared" si="6"/>
        <v/>
      </c>
      <c r="J165" s="74" t="str">
        <f t="shared" si="6"/>
        <v/>
      </c>
      <c r="K165" s="74" t="str">
        <f t="shared" si="6"/>
        <v/>
      </c>
      <c r="L165" s="74" t="str">
        <f t="shared" si="6"/>
        <v/>
      </c>
      <c r="M165" s="74" t="str">
        <f t="shared" si="6"/>
        <v/>
      </c>
      <c r="N165" s="74" t="str">
        <f t="shared" si="6"/>
        <v/>
      </c>
      <c r="O165" s="74" t="str">
        <f t="shared" si="6"/>
        <v/>
      </c>
      <c r="P165" s="74" t="str">
        <f t="shared" si="6"/>
        <v/>
      </c>
      <c r="Q165" s="74" t="str">
        <f t="shared" si="6"/>
        <v/>
      </c>
      <c r="R165" s="74" t="str">
        <f t="shared" si="6"/>
        <v/>
      </c>
      <c r="S165" s="74" t="str">
        <f t="shared" si="6"/>
        <v/>
      </c>
      <c r="T165" s="74" t="str">
        <f t="shared" ref="T165:AB180" si="7">IFERROR(VLOOKUP(T$132&amp;$C165,$C$183:$F$339,$F$182,FALSE),"")</f>
        <v/>
      </c>
      <c r="U165" s="74" t="str">
        <f t="shared" si="7"/>
        <v/>
      </c>
      <c r="V165" s="74" t="str">
        <f t="shared" si="7"/>
        <v/>
      </c>
      <c r="W165" s="74" t="str">
        <f t="shared" si="7"/>
        <v/>
      </c>
      <c r="X165" s="74" t="str">
        <f t="shared" si="7"/>
        <v/>
      </c>
      <c r="Y165" s="74" t="str">
        <f t="shared" si="7"/>
        <v/>
      </c>
      <c r="Z165" s="74" t="str">
        <f t="shared" si="7"/>
        <v/>
      </c>
      <c r="AA165" s="74" t="str">
        <f t="shared" si="7"/>
        <v/>
      </c>
      <c r="AB165" s="74" t="str">
        <f t="shared" si="7"/>
        <v/>
      </c>
    </row>
    <row r="166" spans="3:28" s="74" customFormat="1" x14ac:dyDescent="0.25">
      <c r="C166" s="74" t="s">
        <v>235</v>
      </c>
      <c r="D166" s="74" t="str">
        <f t="shared" si="6"/>
        <v>津山</v>
      </c>
      <c r="E166" s="74" t="str">
        <f t="shared" si="6"/>
        <v>岡山</v>
      </c>
      <c r="F166" s="74" t="str">
        <f t="shared" si="6"/>
        <v/>
      </c>
      <c r="G166" s="74" t="str">
        <f t="shared" si="6"/>
        <v/>
      </c>
      <c r="H166" s="74" t="str">
        <f t="shared" si="6"/>
        <v/>
      </c>
      <c r="I166" s="74" t="str">
        <f t="shared" si="6"/>
        <v/>
      </c>
      <c r="J166" s="74" t="str">
        <f t="shared" si="6"/>
        <v/>
      </c>
      <c r="K166" s="74" t="str">
        <f t="shared" si="6"/>
        <v/>
      </c>
      <c r="L166" s="74" t="str">
        <f t="shared" si="6"/>
        <v/>
      </c>
      <c r="M166" s="74" t="str">
        <f t="shared" si="6"/>
        <v/>
      </c>
      <c r="N166" s="74" t="str">
        <f t="shared" si="6"/>
        <v/>
      </c>
      <c r="O166" s="74" t="str">
        <f t="shared" si="6"/>
        <v/>
      </c>
      <c r="P166" s="74" t="str">
        <f t="shared" si="6"/>
        <v/>
      </c>
      <c r="Q166" s="74" t="str">
        <f t="shared" si="6"/>
        <v/>
      </c>
      <c r="R166" s="74" t="str">
        <f t="shared" si="6"/>
        <v/>
      </c>
      <c r="S166" s="74" t="str">
        <f t="shared" ref="S166:AB181" si="8">IFERROR(VLOOKUP(S$132&amp;$C166,$C$183:$F$339,$F$182,FALSE),"")</f>
        <v/>
      </c>
      <c r="T166" s="74" t="str">
        <f t="shared" si="7"/>
        <v/>
      </c>
      <c r="U166" s="74" t="str">
        <f t="shared" si="7"/>
        <v/>
      </c>
      <c r="V166" s="74" t="str">
        <f t="shared" si="7"/>
        <v/>
      </c>
      <c r="W166" s="74" t="str">
        <f t="shared" si="7"/>
        <v/>
      </c>
      <c r="X166" s="74" t="str">
        <f t="shared" si="7"/>
        <v/>
      </c>
      <c r="Y166" s="74" t="str">
        <f t="shared" si="7"/>
        <v/>
      </c>
      <c r="Z166" s="74" t="str">
        <f t="shared" si="7"/>
        <v/>
      </c>
      <c r="AA166" s="74" t="str">
        <f t="shared" si="7"/>
        <v/>
      </c>
      <c r="AB166" s="74" t="str">
        <f t="shared" si="7"/>
        <v/>
      </c>
    </row>
    <row r="167" spans="3:28" s="74" customFormat="1" x14ac:dyDescent="0.25">
      <c r="C167" s="74" t="s">
        <v>241</v>
      </c>
      <c r="D167" s="74" t="str">
        <f t="shared" ref="D167:R181" si="9">IFERROR(VLOOKUP(D$132&amp;$C167,$C$183:$F$339,$F$182,FALSE),"")</f>
        <v>広島</v>
      </c>
      <c r="E167" s="74" t="str">
        <f t="shared" si="9"/>
        <v>呉</v>
      </c>
      <c r="F167" s="74" t="str">
        <f t="shared" si="9"/>
        <v>福山</v>
      </c>
      <c r="G167" s="74" t="str">
        <f t="shared" si="9"/>
        <v/>
      </c>
      <c r="H167" s="74" t="str">
        <f t="shared" si="9"/>
        <v/>
      </c>
      <c r="I167" s="74" t="str">
        <f t="shared" si="9"/>
        <v/>
      </c>
      <c r="J167" s="74" t="str">
        <f t="shared" si="9"/>
        <v/>
      </c>
      <c r="K167" s="74" t="str">
        <f t="shared" si="9"/>
        <v/>
      </c>
      <c r="L167" s="74" t="str">
        <f t="shared" si="9"/>
        <v/>
      </c>
      <c r="M167" s="74" t="str">
        <f t="shared" si="9"/>
        <v/>
      </c>
      <c r="N167" s="74" t="str">
        <f t="shared" si="9"/>
        <v/>
      </c>
      <c r="O167" s="74" t="str">
        <f t="shared" si="9"/>
        <v/>
      </c>
      <c r="P167" s="74" t="str">
        <f t="shared" si="9"/>
        <v/>
      </c>
      <c r="Q167" s="74" t="str">
        <f t="shared" si="9"/>
        <v/>
      </c>
      <c r="R167" s="74" t="str">
        <f t="shared" si="9"/>
        <v/>
      </c>
      <c r="S167" s="74" t="str">
        <f t="shared" si="8"/>
        <v/>
      </c>
      <c r="T167" s="74" t="str">
        <f t="shared" si="7"/>
        <v/>
      </c>
      <c r="U167" s="74" t="str">
        <f t="shared" si="7"/>
        <v/>
      </c>
      <c r="V167" s="74" t="str">
        <f t="shared" si="7"/>
        <v/>
      </c>
      <c r="W167" s="74" t="str">
        <f t="shared" si="7"/>
        <v/>
      </c>
      <c r="X167" s="74" t="str">
        <f t="shared" si="7"/>
        <v/>
      </c>
      <c r="Y167" s="74" t="str">
        <f t="shared" si="7"/>
        <v/>
      </c>
      <c r="Z167" s="74" t="str">
        <f t="shared" si="7"/>
        <v/>
      </c>
      <c r="AA167" s="74" t="str">
        <f t="shared" si="7"/>
        <v/>
      </c>
      <c r="AB167" s="74" t="str">
        <f t="shared" si="7"/>
        <v/>
      </c>
    </row>
    <row r="168" spans="3:28" s="74" customFormat="1" x14ac:dyDescent="0.25">
      <c r="C168" s="74" t="s">
        <v>232</v>
      </c>
      <c r="D168" s="74" t="str">
        <f t="shared" si="9"/>
        <v>萩</v>
      </c>
      <c r="E168" s="74" t="str">
        <f t="shared" si="9"/>
        <v>下関</v>
      </c>
      <c r="F168" s="74" t="str">
        <f t="shared" si="9"/>
        <v>山口</v>
      </c>
      <c r="G168" s="74" t="str">
        <f t="shared" si="9"/>
        <v/>
      </c>
      <c r="H168" s="74" t="str">
        <f t="shared" si="9"/>
        <v/>
      </c>
      <c r="I168" s="74" t="str">
        <f t="shared" si="9"/>
        <v/>
      </c>
      <c r="J168" s="74" t="str">
        <f t="shared" si="9"/>
        <v/>
      </c>
      <c r="K168" s="74" t="str">
        <f t="shared" si="9"/>
        <v/>
      </c>
      <c r="L168" s="74" t="str">
        <f t="shared" si="9"/>
        <v/>
      </c>
      <c r="M168" s="74" t="str">
        <f t="shared" si="9"/>
        <v/>
      </c>
      <c r="N168" s="74" t="str">
        <f t="shared" si="9"/>
        <v/>
      </c>
      <c r="O168" s="74" t="str">
        <f t="shared" si="9"/>
        <v/>
      </c>
      <c r="P168" s="74" t="str">
        <f t="shared" si="9"/>
        <v/>
      </c>
      <c r="Q168" s="74" t="str">
        <f t="shared" si="9"/>
        <v/>
      </c>
      <c r="R168" s="74" t="str">
        <f t="shared" si="9"/>
        <v/>
      </c>
      <c r="S168" s="74" t="str">
        <f t="shared" si="8"/>
        <v/>
      </c>
      <c r="T168" s="74" t="str">
        <f t="shared" si="7"/>
        <v/>
      </c>
      <c r="U168" s="74" t="str">
        <f t="shared" si="7"/>
        <v/>
      </c>
      <c r="V168" s="74" t="str">
        <f t="shared" si="7"/>
        <v/>
      </c>
      <c r="W168" s="74" t="str">
        <f t="shared" si="7"/>
        <v/>
      </c>
      <c r="X168" s="74" t="str">
        <f t="shared" si="7"/>
        <v/>
      </c>
      <c r="Y168" s="74" t="str">
        <f t="shared" si="7"/>
        <v/>
      </c>
      <c r="Z168" s="74" t="str">
        <f t="shared" si="7"/>
        <v/>
      </c>
      <c r="AA168" s="74" t="str">
        <f t="shared" si="7"/>
        <v/>
      </c>
      <c r="AB168" s="74" t="str">
        <f t="shared" si="7"/>
        <v/>
      </c>
    </row>
    <row r="169" spans="3:28" s="74" customFormat="1" x14ac:dyDescent="0.25">
      <c r="C169" s="74" t="s">
        <v>297</v>
      </c>
      <c r="D169" s="74" t="str">
        <f t="shared" si="9"/>
        <v>徳島</v>
      </c>
      <c r="E169" s="74" t="str">
        <f t="shared" si="9"/>
        <v/>
      </c>
      <c r="F169" s="74" t="str">
        <f t="shared" si="9"/>
        <v/>
      </c>
      <c r="G169" s="74" t="str">
        <f t="shared" si="9"/>
        <v/>
      </c>
      <c r="H169" s="74" t="str">
        <f t="shared" si="9"/>
        <v/>
      </c>
      <c r="I169" s="74" t="str">
        <f t="shared" si="9"/>
        <v/>
      </c>
      <c r="J169" s="74" t="str">
        <f t="shared" si="9"/>
        <v/>
      </c>
      <c r="K169" s="74" t="str">
        <f t="shared" si="9"/>
        <v/>
      </c>
      <c r="L169" s="74" t="str">
        <f t="shared" si="9"/>
        <v/>
      </c>
      <c r="M169" s="74" t="str">
        <f t="shared" si="9"/>
        <v/>
      </c>
      <c r="N169" s="74" t="str">
        <f t="shared" si="9"/>
        <v/>
      </c>
      <c r="O169" s="74" t="str">
        <f t="shared" si="9"/>
        <v/>
      </c>
      <c r="P169" s="74" t="str">
        <f t="shared" si="9"/>
        <v/>
      </c>
      <c r="Q169" s="74" t="str">
        <f t="shared" si="9"/>
        <v/>
      </c>
      <c r="R169" s="74" t="str">
        <f t="shared" si="9"/>
        <v/>
      </c>
      <c r="S169" s="74" t="str">
        <f t="shared" si="8"/>
        <v/>
      </c>
      <c r="T169" s="74" t="str">
        <f t="shared" si="7"/>
        <v/>
      </c>
      <c r="U169" s="74" t="str">
        <f t="shared" si="7"/>
        <v/>
      </c>
      <c r="V169" s="74" t="str">
        <f t="shared" si="7"/>
        <v/>
      </c>
      <c r="W169" s="74" t="str">
        <f t="shared" si="7"/>
        <v/>
      </c>
      <c r="X169" s="74" t="str">
        <f t="shared" si="7"/>
        <v/>
      </c>
      <c r="Y169" s="74" t="str">
        <f t="shared" si="7"/>
        <v/>
      </c>
      <c r="Z169" s="74" t="str">
        <f t="shared" si="7"/>
        <v/>
      </c>
      <c r="AA169" s="74" t="str">
        <f t="shared" si="7"/>
        <v/>
      </c>
      <c r="AB169" s="74" t="str">
        <f t="shared" si="7"/>
        <v/>
      </c>
    </row>
    <row r="170" spans="3:28" s="74" customFormat="1" x14ac:dyDescent="0.25">
      <c r="C170" s="74" t="s">
        <v>291</v>
      </c>
      <c r="D170" s="74" t="str">
        <f t="shared" si="9"/>
        <v>多度津</v>
      </c>
      <c r="E170" s="74" t="str">
        <f t="shared" si="9"/>
        <v>高松</v>
      </c>
      <c r="F170" s="74" t="str">
        <f t="shared" si="9"/>
        <v/>
      </c>
      <c r="G170" s="74" t="str">
        <f t="shared" si="9"/>
        <v/>
      </c>
      <c r="H170" s="74" t="str">
        <f t="shared" si="9"/>
        <v/>
      </c>
      <c r="I170" s="74" t="str">
        <f t="shared" si="9"/>
        <v/>
      </c>
      <c r="J170" s="74" t="str">
        <f t="shared" si="9"/>
        <v/>
      </c>
      <c r="K170" s="74" t="str">
        <f t="shared" si="9"/>
        <v/>
      </c>
      <c r="L170" s="74" t="str">
        <f t="shared" si="9"/>
        <v/>
      </c>
      <c r="M170" s="74" t="str">
        <f t="shared" si="9"/>
        <v/>
      </c>
      <c r="N170" s="74" t="str">
        <f t="shared" si="9"/>
        <v/>
      </c>
      <c r="O170" s="74" t="str">
        <f t="shared" si="9"/>
        <v/>
      </c>
      <c r="P170" s="74" t="str">
        <f t="shared" si="9"/>
        <v/>
      </c>
      <c r="Q170" s="74" t="str">
        <f t="shared" si="9"/>
        <v/>
      </c>
      <c r="R170" s="74" t="str">
        <f t="shared" si="9"/>
        <v/>
      </c>
      <c r="S170" s="74" t="str">
        <f t="shared" si="8"/>
        <v/>
      </c>
      <c r="T170" s="74" t="str">
        <f t="shared" si="7"/>
        <v/>
      </c>
      <c r="U170" s="74" t="str">
        <f t="shared" si="7"/>
        <v/>
      </c>
      <c r="V170" s="74" t="str">
        <f t="shared" si="7"/>
        <v/>
      </c>
      <c r="W170" s="74" t="str">
        <f t="shared" si="7"/>
        <v/>
      </c>
      <c r="X170" s="74" t="str">
        <f t="shared" si="7"/>
        <v/>
      </c>
      <c r="Y170" s="74" t="str">
        <f t="shared" si="7"/>
        <v/>
      </c>
      <c r="Z170" s="74" t="str">
        <f t="shared" si="7"/>
        <v/>
      </c>
      <c r="AA170" s="74" t="str">
        <f t="shared" si="7"/>
        <v/>
      </c>
      <c r="AB170" s="74" t="str">
        <f t="shared" si="7"/>
        <v/>
      </c>
    </row>
    <row r="171" spans="3:28" s="74" customFormat="1" x14ac:dyDescent="0.25">
      <c r="C171" s="74" t="s">
        <v>289</v>
      </c>
      <c r="D171" s="74" t="str">
        <f t="shared" si="9"/>
        <v>松山</v>
      </c>
      <c r="E171" s="74" t="str">
        <f t="shared" si="9"/>
        <v>宇和島</v>
      </c>
      <c r="F171" s="74" t="str">
        <f t="shared" si="9"/>
        <v/>
      </c>
      <c r="G171" s="74" t="str">
        <f t="shared" si="9"/>
        <v/>
      </c>
      <c r="H171" s="74" t="str">
        <f t="shared" si="9"/>
        <v/>
      </c>
      <c r="I171" s="74" t="str">
        <f t="shared" si="9"/>
        <v/>
      </c>
      <c r="J171" s="74" t="str">
        <f t="shared" si="9"/>
        <v/>
      </c>
      <c r="K171" s="74" t="str">
        <f t="shared" si="9"/>
        <v/>
      </c>
      <c r="L171" s="74" t="str">
        <f t="shared" si="9"/>
        <v/>
      </c>
      <c r="M171" s="74" t="str">
        <f t="shared" si="9"/>
        <v/>
      </c>
      <c r="N171" s="74" t="str">
        <f t="shared" si="9"/>
        <v/>
      </c>
      <c r="O171" s="74" t="str">
        <f t="shared" si="9"/>
        <v/>
      </c>
      <c r="P171" s="74" t="str">
        <f t="shared" si="9"/>
        <v/>
      </c>
      <c r="Q171" s="74" t="str">
        <f t="shared" si="9"/>
        <v/>
      </c>
      <c r="R171" s="74" t="str">
        <f t="shared" si="9"/>
        <v/>
      </c>
      <c r="S171" s="74" t="str">
        <f t="shared" si="8"/>
        <v/>
      </c>
      <c r="T171" s="74" t="str">
        <f t="shared" si="7"/>
        <v/>
      </c>
      <c r="U171" s="74" t="str">
        <f t="shared" si="7"/>
        <v/>
      </c>
      <c r="V171" s="74" t="str">
        <f t="shared" si="7"/>
        <v/>
      </c>
      <c r="W171" s="74" t="str">
        <f t="shared" si="7"/>
        <v/>
      </c>
      <c r="X171" s="74" t="str">
        <f t="shared" si="7"/>
        <v/>
      </c>
      <c r="Y171" s="74" t="str">
        <f t="shared" si="7"/>
        <v/>
      </c>
      <c r="Z171" s="74" t="str">
        <f t="shared" si="7"/>
        <v/>
      </c>
      <c r="AA171" s="74" t="str">
        <f t="shared" si="7"/>
        <v/>
      </c>
      <c r="AB171" s="74" t="str">
        <f t="shared" si="7"/>
        <v/>
      </c>
    </row>
    <row r="172" spans="3:28" s="74" customFormat="1" x14ac:dyDescent="0.25">
      <c r="C172" s="74" t="s">
        <v>295</v>
      </c>
      <c r="D172" s="74" t="str">
        <f t="shared" si="9"/>
        <v>高知</v>
      </c>
      <c r="E172" s="74" t="str">
        <f t="shared" si="9"/>
        <v>宿毛</v>
      </c>
      <c r="F172" s="74" t="str">
        <f t="shared" si="9"/>
        <v>清水</v>
      </c>
      <c r="G172" s="74" t="str">
        <f t="shared" si="9"/>
        <v>室戸岬</v>
      </c>
      <c r="H172" s="74" t="str">
        <f t="shared" si="9"/>
        <v/>
      </c>
      <c r="I172" s="74" t="str">
        <f t="shared" si="9"/>
        <v/>
      </c>
      <c r="J172" s="74" t="str">
        <f t="shared" si="9"/>
        <v/>
      </c>
      <c r="K172" s="74" t="str">
        <f t="shared" si="9"/>
        <v/>
      </c>
      <c r="L172" s="74" t="str">
        <f t="shared" si="9"/>
        <v/>
      </c>
      <c r="M172" s="74" t="str">
        <f t="shared" si="9"/>
        <v/>
      </c>
      <c r="N172" s="74" t="str">
        <f t="shared" si="9"/>
        <v/>
      </c>
      <c r="O172" s="74" t="str">
        <f t="shared" si="9"/>
        <v/>
      </c>
      <c r="P172" s="74" t="str">
        <f t="shared" si="9"/>
        <v/>
      </c>
      <c r="Q172" s="74" t="str">
        <f t="shared" si="9"/>
        <v/>
      </c>
      <c r="R172" s="74" t="str">
        <f t="shared" si="9"/>
        <v/>
      </c>
      <c r="S172" s="74" t="str">
        <f t="shared" si="8"/>
        <v/>
      </c>
      <c r="T172" s="74" t="str">
        <f t="shared" si="7"/>
        <v/>
      </c>
      <c r="U172" s="74" t="str">
        <f t="shared" si="7"/>
        <v/>
      </c>
      <c r="V172" s="74" t="str">
        <f t="shared" si="7"/>
        <v/>
      </c>
      <c r="W172" s="74" t="str">
        <f t="shared" si="7"/>
        <v/>
      </c>
      <c r="X172" s="74" t="str">
        <f t="shared" si="7"/>
        <v/>
      </c>
      <c r="Y172" s="74" t="str">
        <f t="shared" si="7"/>
        <v/>
      </c>
      <c r="Z172" s="74" t="str">
        <f t="shared" si="7"/>
        <v/>
      </c>
      <c r="AA172" s="74" t="str">
        <f t="shared" si="7"/>
        <v/>
      </c>
      <c r="AB172" s="74" t="str">
        <f t="shared" si="7"/>
        <v/>
      </c>
    </row>
    <row r="173" spans="3:28" s="74" customFormat="1" x14ac:dyDescent="0.25">
      <c r="C173" s="74" t="s">
        <v>260</v>
      </c>
      <c r="D173" s="74" t="str">
        <f t="shared" si="9"/>
        <v>福岡</v>
      </c>
      <c r="E173" s="74" t="str">
        <f t="shared" si="9"/>
        <v>飯塚</v>
      </c>
      <c r="F173" s="74" t="str">
        <f t="shared" si="9"/>
        <v/>
      </c>
      <c r="G173" s="74" t="str">
        <f t="shared" si="9"/>
        <v/>
      </c>
      <c r="H173" s="74" t="str">
        <f t="shared" si="9"/>
        <v/>
      </c>
      <c r="I173" s="74" t="str">
        <f t="shared" si="9"/>
        <v/>
      </c>
      <c r="J173" s="74" t="str">
        <f t="shared" si="9"/>
        <v/>
      </c>
      <c r="K173" s="74" t="str">
        <f t="shared" si="9"/>
        <v/>
      </c>
      <c r="L173" s="74" t="str">
        <f t="shared" si="9"/>
        <v/>
      </c>
      <c r="M173" s="74" t="str">
        <f t="shared" si="9"/>
        <v/>
      </c>
      <c r="N173" s="74" t="str">
        <f t="shared" si="9"/>
        <v/>
      </c>
      <c r="O173" s="74" t="str">
        <f t="shared" si="9"/>
        <v/>
      </c>
      <c r="P173" s="74" t="str">
        <f t="shared" si="9"/>
        <v/>
      </c>
      <c r="Q173" s="74" t="str">
        <f t="shared" si="9"/>
        <v/>
      </c>
      <c r="R173" s="74" t="str">
        <f t="shared" si="9"/>
        <v/>
      </c>
      <c r="S173" s="74" t="str">
        <f t="shared" si="8"/>
        <v/>
      </c>
      <c r="T173" s="74" t="str">
        <f t="shared" si="7"/>
        <v/>
      </c>
      <c r="U173" s="74" t="str">
        <f t="shared" si="7"/>
        <v/>
      </c>
      <c r="V173" s="74" t="str">
        <f t="shared" si="7"/>
        <v/>
      </c>
      <c r="W173" s="74" t="str">
        <f t="shared" si="7"/>
        <v/>
      </c>
      <c r="X173" s="74" t="str">
        <f t="shared" si="7"/>
        <v/>
      </c>
      <c r="Y173" s="74" t="str">
        <f t="shared" si="7"/>
        <v/>
      </c>
      <c r="Z173" s="74" t="str">
        <f t="shared" si="7"/>
        <v/>
      </c>
      <c r="AA173" s="74" t="str">
        <f t="shared" si="7"/>
        <v/>
      </c>
      <c r="AB173" s="74" t="str">
        <f t="shared" si="7"/>
        <v/>
      </c>
    </row>
    <row r="174" spans="3:28" s="74" customFormat="1" x14ac:dyDescent="0.25">
      <c r="C174" s="74" t="s">
        <v>264</v>
      </c>
      <c r="D174" s="74" t="str">
        <f t="shared" si="9"/>
        <v>佐賀</v>
      </c>
      <c r="E174" s="74" t="str">
        <f t="shared" si="9"/>
        <v/>
      </c>
      <c r="F174" s="74" t="str">
        <f t="shared" si="9"/>
        <v/>
      </c>
      <c r="G174" s="74" t="str">
        <f t="shared" si="9"/>
        <v/>
      </c>
      <c r="H174" s="74" t="str">
        <f t="shared" si="9"/>
        <v/>
      </c>
      <c r="I174" s="74" t="str">
        <f t="shared" si="9"/>
        <v/>
      </c>
      <c r="J174" s="74" t="str">
        <f t="shared" si="9"/>
        <v/>
      </c>
      <c r="K174" s="74" t="str">
        <f t="shared" si="9"/>
        <v/>
      </c>
      <c r="L174" s="74" t="str">
        <f t="shared" si="9"/>
        <v/>
      </c>
      <c r="M174" s="74" t="str">
        <f t="shared" si="9"/>
        <v/>
      </c>
      <c r="N174" s="74" t="str">
        <f t="shared" si="9"/>
        <v/>
      </c>
      <c r="O174" s="74" t="str">
        <f t="shared" si="9"/>
        <v/>
      </c>
      <c r="P174" s="74" t="str">
        <f t="shared" si="9"/>
        <v/>
      </c>
      <c r="Q174" s="74" t="str">
        <f t="shared" si="9"/>
        <v/>
      </c>
      <c r="R174" s="74" t="str">
        <f t="shared" si="9"/>
        <v/>
      </c>
      <c r="S174" s="74" t="str">
        <f t="shared" si="8"/>
        <v/>
      </c>
      <c r="T174" s="74" t="str">
        <f t="shared" si="7"/>
        <v/>
      </c>
      <c r="U174" s="74" t="str">
        <f t="shared" si="7"/>
        <v/>
      </c>
      <c r="V174" s="74" t="str">
        <f t="shared" si="7"/>
        <v/>
      </c>
      <c r="W174" s="74" t="str">
        <f t="shared" si="7"/>
        <v/>
      </c>
      <c r="X174" s="74" t="str">
        <f t="shared" si="7"/>
        <v/>
      </c>
      <c r="Y174" s="74" t="str">
        <f t="shared" si="7"/>
        <v/>
      </c>
      <c r="Z174" s="74" t="str">
        <f t="shared" si="7"/>
        <v/>
      </c>
      <c r="AA174" s="74" t="str">
        <f t="shared" si="7"/>
        <v/>
      </c>
      <c r="AB174" s="74" t="str">
        <f t="shared" si="7"/>
        <v/>
      </c>
    </row>
    <row r="175" spans="3:28" s="74" customFormat="1" x14ac:dyDescent="0.25">
      <c r="C175" s="74" t="s">
        <v>257</v>
      </c>
      <c r="D175" s="74" t="str">
        <f t="shared" si="9"/>
        <v>厳原</v>
      </c>
      <c r="E175" s="74" t="str">
        <f t="shared" si="9"/>
        <v>平戸</v>
      </c>
      <c r="F175" s="74" t="str">
        <f t="shared" si="9"/>
        <v>佐世保</v>
      </c>
      <c r="G175" s="74" t="str">
        <f t="shared" si="9"/>
        <v>長崎</v>
      </c>
      <c r="H175" s="74" t="str">
        <f t="shared" si="9"/>
        <v>雲仙岳</v>
      </c>
      <c r="I175" s="74" t="str">
        <f t="shared" si="9"/>
        <v>福江</v>
      </c>
      <c r="J175" s="74" t="str">
        <f t="shared" si="9"/>
        <v/>
      </c>
      <c r="K175" s="74" t="str">
        <f t="shared" si="9"/>
        <v/>
      </c>
      <c r="L175" s="74" t="str">
        <f t="shared" si="9"/>
        <v/>
      </c>
      <c r="M175" s="74" t="str">
        <f t="shared" si="9"/>
        <v/>
      </c>
      <c r="N175" s="74" t="str">
        <f t="shared" si="9"/>
        <v/>
      </c>
      <c r="O175" s="74" t="str">
        <f t="shared" si="9"/>
        <v/>
      </c>
      <c r="P175" s="74" t="str">
        <f t="shared" si="9"/>
        <v/>
      </c>
      <c r="Q175" s="74" t="str">
        <f t="shared" si="9"/>
        <v/>
      </c>
      <c r="R175" s="74" t="str">
        <f t="shared" si="9"/>
        <v/>
      </c>
      <c r="S175" s="74" t="str">
        <f t="shared" si="8"/>
        <v/>
      </c>
      <c r="T175" s="74" t="str">
        <f t="shared" si="7"/>
        <v/>
      </c>
      <c r="U175" s="74" t="str">
        <f t="shared" si="7"/>
        <v/>
      </c>
      <c r="V175" s="74" t="str">
        <f t="shared" si="7"/>
        <v/>
      </c>
      <c r="W175" s="74" t="str">
        <f t="shared" si="7"/>
        <v/>
      </c>
      <c r="X175" s="74" t="str">
        <f t="shared" si="7"/>
        <v/>
      </c>
      <c r="Y175" s="74" t="str">
        <f t="shared" si="7"/>
        <v/>
      </c>
      <c r="Z175" s="74" t="str">
        <f t="shared" si="7"/>
        <v/>
      </c>
      <c r="AA175" s="74" t="str">
        <f t="shared" si="7"/>
        <v/>
      </c>
      <c r="AB175" s="74" t="str">
        <f t="shared" si="7"/>
        <v/>
      </c>
    </row>
    <row r="176" spans="3:28" s="74" customFormat="1" x14ac:dyDescent="0.25">
      <c r="C176" s="74" t="s">
        <v>271</v>
      </c>
      <c r="D176" s="74" t="str">
        <f t="shared" si="9"/>
        <v>熊本</v>
      </c>
      <c r="E176" s="74" t="str">
        <f t="shared" si="9"/>
        <v>人吉</v>
      </c>
      <c r="F176" s="74" t="str">
        <f t="shared" si="9"/>
        <v>牛深</v>
      </c>
      <c r="G176" s="74" t="str">
        <f t="shared" si="9"/>
        <v/>
      </c>
      <c r="H176" s="74" t="str">
        <f t="shared" si="9"/>
        <v/>
      </c>
      <c r="I176" s="74" t="str">
        <f t="shared" si="9"/>
        <v/>
      </c>
      <c r="J176" s="74" t="str">
        <f t="shared" si="9"/>
        <v/>
      </c>
      <c r="K176" s="74" t="str">
        <f t="shared" si="9"/>
        <v/>
      </c>
      <c r="L176" s="74" t="str">
        <f t="shared" si="9"/>
        <v/>
      </c>
      <c r="M176" s="74" t="str">
        <f t="shared" si="9"/>
        <v/>
      </c>
      <c r="N176" s="74" t="str">
        <f t="shared" si="9"/>
        <v/>
      </c>
      <c r="O176" s="74" t="str">
        <f t="shared" si="9"/>
        <v/>
      </c>
      <c r="P176" s="74" t="str">
        <f t="shared" si="9"/>
        <v/>
      </c>
      <c r="Q176" s="74" t="str">
        <f t="shared" si="9"/>
        <v/>
      </c>
      <c r="R176" s="74" t="str">
        <f t="shared" si="9"/>
        <v/>
      </c>
      <c r="S176" s="74" t="str">
        <f t="shared" si="8"/>
        <v/>
      </c>
      <c r="T176" s="74" t="str">
        <f t="shared" si="7"/>
        <v/>
      </c>
      <c r="U176" s="74" t="str">
        <f t="shared" si="7"/>
        <v/>
      </c>
      <c r="V176" s="74" t="str">
        <f t="shared" si="7"/>
        <v/>
      </c>
      <c r="W176" s="74" t="str">
        <f t="shared" si="7"/>
        <v/>
      </c>
      <c r="X176" s="74" t="str">
        <f t="shared" si="7"/>
        <v/>
      </c>
      <c r="Y176" s="74" t="str">
        <f t="shared" si="7"/>
        <v/>
      </c>
      <c r="Z176" s="74" t="str">
        <f t="shared" si="7"/>
        <v/>
      </c>
      <c r="AA176" s="74" t="str">
        <f t="shared" si="7"/>
        <v/>
      </c>
      <c r="AB176" s="74" t="str">
        <f t="shared" si="7"/>
        <v/>
      </c>
    </row>
    <row r="177" spans="3:28" s="74" customFormat="1" x14ac:dyDescent="0.25">
      <c r="C177" s="74" t="s">
        <v>266</v>
      </c>
      <c r="D177" s="74" t="str">
        <f t="shared" si="9"/>
        <v>日田</v>
      </c>
      <c r="E177" s="74" t="str">
        <f t="shared" si="9"/>
        <v>大分</v>
      </c>
      <c r="F177" s="74" t="str">
        <f t="shared" si="9"/>
        <v/>
      </c>
      <c r="G177" s="74" t="str">
        <f t="shared" si="9"/>
        <v/>
      </c>
      <c r="H177" s="74" t="str">
        <f t="shared" si="9"/>
        <v/>
      </c>
      <c r="I177" s="74" t="str">
        <f t="shared" si="9"/>
        <v/>
      </c>
      <c r="J177" s="74" t="str">
        <f t="shared" si="9"/>
        <v/>
      </c>
      <c r="K177" s="74" t="str">
        <f t="shared" si="9"/>
        <v/>
      </c>
      <c r="L177" s="74" t="str">
        <f t="shared" si="9"/>
        <v/>
      </c>
      <c r="M177" s="74" t="str">
        <f t="shared" si="9"/>
        <v/>
      </c>
      <c r="N177" s="74" t="str">
        <f t="shared" si="9"/>
        <v/>
      </c>
      <c r="O177" s="74" t="str">
        <f t="shared" si="9"/>
        <v/>
      </c>
      <c r="P177" s="74" t="str">
        <f t="shared" si="9"/>
        <v/>
      </c>
      <c r="Q177" s="74" t="str">
        <f t="shared" si="9"/>
        <v/>
      </c>
      <c r="R177" s="74" t="str">
        <f t="shared" si="9"/>
        <v/>
      </c>
      <c r="S177" s="74" t="str">
        <f t="shared" si="8"/>
        <v/>
      </c>
      <c r="T177" s="74" t="str">
        <f t="shared" si="7"/>
        <v/>
      </c>
      <c r="U177" s="74" t="str">
        <f t="shared" si="7"/>
        <v/>
      </c>
      <c r="V177" s="74" t="str">
        <f t="shared" si="7"/>
        <v/>
      </c>
      <c r="W177" s="74" t="str">
        <f t="shared" si="7"/>
        <v/>
      </c>
      <c r="X177" s="74" t="str">
        <f t="shared" si="7"/>
        <v/>
      </c>
      <c r="Y177" s="74" t="str">
        <f t="shared" si="7"/>
        <v/>
      </c>
      <c r="Z177" s="74" t="str">
        <f t="shared" si="7"/>
        <v/>
      </c>
      <c r="AA177" s="74" t="str">
        <f t="shared" si="7"/>
        <v/>
      </c>
      <c r="AB177" s="74" t="str">
        <f t="shared" si="7"/>
        <v/>
      </c>
    </row>
    <row r="178" spans="3:28" s="74" customFormat="1" x14ac:dyDescent="0.25">
      <c r="C178" s="74" t="s">
        <v>275</v>
      </c>
      <c r="D178" s="74" t="str">
        <f t="shared" si="9"/>
        <v>延岡</v>
      </c>
      <c r="E178" s="74" t="str">
        <f t="shared" si="9"/>
        <v>都城</v>
      </c>
      <c r="F178" s="74" t="str">
        <f t="shared" si="9"/>
        <v>宮崎</v>
      </c>
      <c r="G178" s="74" t="str">
        <f t="shared" si="9"/>
        <v>油津</v>
      </c>
      <c r="H178" s="74" t="str">
        <f t="shared" si="9"/>
        <v/>
      </c>
      <c r="I178" s="74" t="str">
        <f t="shared" si="9"/>
        <v/>
      </c>
      <c r="J178" s="74" t="str">
        <f t="shared" si="9"/>
        <v/>
      </c>
      <c r="K178" s="74" t="str">
        <f t="shared" si="9"/>
        <v/>
      </c>
      <c r="L178" s="74" t="str">
        <f t="shared" si="9"/>
        <v/>
      </c>
      <c r="M178" s="74" t="str">
        <f t="shared" si="9"/>
        <v/>
      </c>
      <c r="N178" s="74" t="str">
        <f t="shared" si="9"/>
        <v/>
      </c>
      <c r="O178" s="74" t="str">
        <f t="shared" si="9"/>
        <v/>
      </c>
      <c r="P178" s="74" t="str">
        <f t="shared" si="9"/>
        <v/>
      </c>
      <c r="Q178" s="74" t="str">
        <f t="shared" si="9"/>
        <v/>
      </c>
      <c r="R178" s="74" t="str">
        <f t="shared" si="9"/>
        <v/>
      </c>
      <c r="S178" s="74" t="str">
        <f t="shared" si="8"/>
        <v/>
      </c>
      <c r="T178" s="74" t="str">
        <f t="shared" si="7"/>
        <v/>
      </c>
      <c r="U178" s="74" t="str">
        <f t="shared" si="7"/>
        <v/>
      </c>
      <c r="V178" s="74" t="str">
        <f t="shared" si="7"/>
        <v/>
      </c>
      <c r="W178" s="74" t="str">
        <f t="shared" si="7"/>
        <v/>
      </c>
      <c r="X178" s="74" t="str">
        <f t="shared" si="7"/>
        <v/>
      </c>
      <c r="Y178" s="74" t="str">
        <f t="shared" si="7"/>
        <v/>
      </c>
      <c r="Z178" s="74" t="str">
        <f t="shared" si="7"/>
        <v/>
      </c>
      <c r="AA178" s="74" t="str">
        <f t="shared" si="7"/>
        <v/>
      </c>
      <c r="AB178" s="74" t="str">
        <f t="shared" si="7"/>
        <v/>
      </c>
    </row>
    <row r="179" spans="3:28" s="74" customFormat="1" x14ac:dyDescent="0.25">
      <c r="C179" s="74" t="s">
        <v>277</v>
      </c>
      <c r="D179" s="74" t="str">
        <f t="shared" si="9"/>
        <v>阿久根</v>
      </c>
      <c r="E179" s="74" t="str">
        <f t="shared" si="9"/>
        <v>鹿児島</v>
      </c>
      <c r="F179" s="74" t="str">
        <f t="shared" si="9"/>
        <v>枕崎</v>
      </c>
      <c r="G179" s="74" t="str">
        <f t="shared" si="9"/>
        <v>屋久島</v>
      </c>
      <c r="H179" s="74" t="str">
        <f t="shared" si="9"/>
        <v>種子島</v>
      </c>
      <c r="I179" s="74" t="str">
        <f t="shared" si="9"/>
        <v>名瀬</v>
      </c>
      <c r="J179" s="74" t="str">
        <f t="shared" si="9"/>
        <v>沖永良部</v>
      </c>
      <c r="K179" s="74" t="str">
        <f t="shared" si="9"/>
        <v/>
      </c>
      <c r="L179" s="74" t="str">
        <f t="shared" si="9"/>
        <v/>
      </c>
      <c r="M179" s="74" t="str">
        <f t="shared" si="9"/>
        <v/>
      </c>
      <c r="N179" s="74" t="str">
        <f t="shared" si="9"/>
        <v/>
      </c>
      <c r="O179" s="74" t="str">
        <f t="shared" si="9"/>
        <v/>
      </c>
      <c r="P179" s="74" t="str">
        <f t="shared" si="9"/>
        <v/>
      </c>
      <c r="Q179" s="74" t="str">
        <f t="shared" si="9"/>
        <v/>
      </c>
      <c r="R179" s="74" t="str">
        <f t="shared" si="9"/>
        <v/>
      </c>
      <c r="S179" s="74" t="str">
        <f t="shared" si="8"/>
        <v/>
      </c>
      <c r="T179" s="74" t="str">
        <f t="shared" si="7"/>
        <v/>
      </c>
      <c r="U179" s="74" t="str">
        <f t="shared" si="7"/>
        <v/>
      </c>
      <c r="V179" s="74" t="str">
        <f t="shared" si="7"/>
        <v/>
      </c>
      <c r="W179" s="74" t="str">
        <f t="shared" si="7"/>
        <v/>
      </c>
      <c r="X179" s="74" t="str">
        <f t="shared" si="7"/>
        <v/>
      </c>
      <c r="Y179" s="74" t="str">
        <f t="shared" si="7"/>
        <v/>
      </c>
      <c r="Z179" s="74" t="str">
        <f t="shared" si="7"/>
        <v/>
      </c>
      <c r="AA179" s="74" t="str">
        <f t="shared" si="7"/>
        <v/>
      </c>
      <c r="AB179" s="74" t="str">
        <f t="shared" si="7"/>
        <v/>
      </c>
    </row>
    <row r="180" spans="3:28" s="74" customFormat="1" x14ac:dyDescent="0.25">
      <c r="C180" s="74" t="s">
        <v>303</v>
      </c>
      <c r="D180" s="74" t="str">
        <f t="shared" si="9"/>
        <v>与那国島</v>
      </c>
      <c r="E180" s="74" t="str">
        <f t="shared" si="9"/>
        <v>西表島</v>
      </c>
      <c r="F180" s="74" t="str">
        <f t="shared" si="9"/>
        <v>石垣島</v>
      </c>
      <c r="G180" s="74" t="str">
        <f t="shared" si="9"/>
        <v>宮古島</v>
      </c>
      <c r="H180" s="74" t="str">
        <f t="shared" si="9"/>
        <v>久米島</v>
      </c>
      <c r="I180" s="74" t="str">
        <f t="shared" si="9"/>
        <v>那覇</v>
      </c>
      <c r="J180" s="74" t="str">
        <f t="shared" si="9"/>
        <v>名護</v>
      </c>
      <c r="K180" s="74" t="str">
        <f t="shared" si="9"/>
        <v>南大東島</v>
      </c>
      <c r="L180" s="74" t="str">
        <f t="shared" si="9"/>
        <v/>
      </c>
      <c r="M180" s="74" t="str">
        <f t="shared" si="9"/>
        <v/>
      </c>
      <c r="N180" s="74" t="str">
        <f t="shared" si="9"/>
        <v/>
      </c>
      <c r="O180" s="74" t="str">
        <f t="shared" si="9"/>
        <v/>
      </c>
      <c r="P180" s="74" t="str">
        <f t="shared" si="9"/>
        <v/>
      </c>
      <c r="Q180" s="74" t="str">
        <f t="shared" si="9"/>
        <v/>
      </c>
      <c r="R180" s="74" t="str">
        <f t="shared" si="9"/>
        <v/>
      </c>
      <c r="S180" s="74" t="str">
        <f t="shared" si="8"/>
        <v/>
      </c>
      <c r="T180" s="74" t="str">
        <f t="shared" si="7"/>
        <v/>
      </c>
      <c r="U180" s="74" t="str">
        <f t="shared" si="7"/>
        <v/>
      </c>
      <c r="V180" s="74" t="str">
        <f t="shared" si="7"/>
        <v/>
      </c>
      <c r="W180" s="74" t="str">
        <f t="shared" si="7"/>
        <v/>
      </c>
      <c r="X180" s="74" t="str">
        <f t="shared" si="7"/>
        <v/>
      </c>
      <c r="Y180" s="74" t="str">
        <f t="shared" si="7"/>
        <v/>
      </c>
      <c r="Z180" s="74" t="str">
        <f t="shared" si="7"/>
        <v/>
      </c>
      <c r="AA180" s="74" t="str">
        <f t="shared" si="7"/>
        <v/>
      </c>
      <c r="AB180" s="74" t="str">
        <f t="shared" si="7"/>
        <v/>
      </c>
    </row>
    <row r="181" spans="3:28" s="74" customFormat="1" x14ac:dyDescent="0.25">
      <c r="C181" s="74" t="s">
        <v>273</v>
      </c>
      <c r="D181" s="74" t="str">
        <f t="shared" si="9"/>
        <v>阿蘇山</v>
      </c>
      <c r="E181" s="74" t="str">
        <f t="shared" si="9"/>
        <v>昭和</v>
      </c>
      <c r="F181" s="74" t="str">
        <f t="shared" si="9"/>
        <v/>
      </c>
      <c r="G181" s="74" t="str">
        <f t="shared" si="9"/>
        <v/>
      </c>
      <c r="H181" s="74" t="str">
        <f t="shared" si="9"/>
        <v/>
      </c>
      <c r="I181" s="74" t="str">
        <f t="shared" si="9"/>
        <v/>
      </c>
      <c r="J181" s="74" t="str">
        <f t="shared" si="9"/>
        <v/>
      </c>
      <c r="K181" s="74" t="str">
        <f t="shared" si="9"/>
        <v/>
      </c>
      <c r="L181" s="74" t="str">
        <f t="shared" si="9"/>
        <v/>
      </c>
      <c r="M181" s="74" t="str">
        <f t="shared" si="9"/>
        <v/>
      </c>
      <c r="N181" s="74" t="str">
        <f t="shared" si="9"/>
        <v/>
      </c>
      <c r="O181" s="74" t="str">
        <f t="shared" si="9"/>
        <v/>
      </c>
      <c r="P181" s="74" t="str">
        <f t="shared" si="9"/>
        <v/>
      </c>
      <c r="Q181" s="74" t="str">
        <f t="shared" si="9"/>
        <v/>
      </c>
      <c r="R181" s="74" t="str">
        <f t="shared" si="9"/>
        <v/>
      </c>
      <c r="S181" s="74" t="str">
        <f t="shared" si="8"/>
        <v/>
      </c>
      <c r="T181" s="74" t="str">
        <f t="shared" si="8"/>
        <v/>
      </c>
      <c r="U181" s="74" t="str">
        <f t="shared" si="8"/>
        <v/>
      </c>
      <c r="V181" s="74" t="str">
        <f t="shared" si="8"/>
        <v/>
      </c>
      <c r="W181" s="74" t="str">
        <f t="shared" si="8"/>
        <v/>
      </c>
      <c r="X181" s="74" t="str">
        <f t="shared" si="8"/>
        <v/>
      </c>
      <c r="Y181" s="74" t="str">
        <f t="shared" si="8"/>
        <v/>
      </c>
      <c r="Z181" s="74" t="str">
        <f t="shared" si="8"/>
        <v/>
      </c>
      <c r="AA181" s="74" t="str">
        <f t="shared" si="8"/>
        <v/>
      </c>
      <c r="AB181" s="74" t="str">
        <f t="shared" si="8"/>
        <v/>
      </c>
    </row>
    <row r="182" spans="3:28" s="74" customFormat="1" x14ac:dyDescent="0.25">
      <c r="F182" s="74">
        <v>4</v>
      </c>
    </row>
    <row r="183" spans="3:28" s="74" customFormat="1" x14ac:dyDescent="0.25">
      <c r="C183" s="74" t="str">
        <f>$D183&amp;$E183</f>
        <v>1和歌山県</v>
      </c>
      <c r="D183" s="74">
        <f>COUNTIF($E$183:$E183,$E183)</f>
        <v>1</v>
      </c>
      <c r="E183" s="74" t="s">
        <v>251</v>
      </c>
      <c r="F183" s="74" t="s">
        <v>252</v>
      </c>
    </row>
    <row r="184" spans="3:28" s="74" customFormat="1" x14ac:dyDescent="0.25">
      <c r="C184" s="74" t="str">
        <f t="shared" ref="C184:C247" si="10">$D184&amp;$E184</f>
        <v>2和歌山県</v>
      </c>
      <c r="D184" s="74">
        <f>COUNTIF($E$183:$E184,$E184)</f>
        <v>2</v>
      </c>
      <c r="E184" s="74" t="s">
        <v>251</v>
      </c>
      <c r="F184" s="74" t="s">
        <v>253</v>
      </c>
    </row>
    <row r="185" spans="3:28" s="74" customFormat="1" x14ac:dyDescent="0.25">
      <c r="C185" s="74" t="str">
        <f t="shared" si="10"/>
        <v>1北海道</v>
      </c>
      <c r="D185" s="74">
        <f>COUNTIF($E$183:$E185,$E185)</f>
        <v>1</v>
      </c>
      <c r="E185" s="74" t="s">
        <v>111</v>
      </c>
      <c r="F185" s="74" t="s">
        <v>112</v>
      </c>
    </row>
    <row r="186" spans="3:28" s="74" customFormat="1" x14ac:dyDescent="0.25">
      <c r="C186" s="74" t="str">
        <f t="shared" si="10"/>
        <v>2北海道</v>
      </c>
      <c r="D186" s="74">
        <f>COUNTIF($E$183:$E186,$E186)</f>
        <v>2</v>
      </c>
      <c r="E186" s="74" t="s">
        <v>111</v>
      </c>
      <c r="F186" s="74" t="s">
        <v>113</v>
      </c>
    </row>
    <row r="187" spans="3:28" s="74" customFormat="1" x14ac:dyDescent="0.25">
      <c r="C187" s="74" t="str">
        <f t="shared" si="10"/>
        <v>3北海道</v>
      </c>
      <c r="D187" s="74">
        <f>COUNTIF($E$183:$E187,$E187)</f>
        <v>3</v>
      </c>
      <c r="E187" s="74" t="s">
        <v>111</v>
      </c>
      <c r="F187" s="74" t="s">
        <v>114</v>
      </c>
    </row>
    <row r="188" spans="3:28" s="74" customFormat="1" x14ac:dyDescent="0.25">
      <c r="C188" s="74" t="str">
        <f t="shared" si="10"/>
        <v>4北海道</v>
      </c>
      <c r="D188" s="74">
        <f>COUNTIF($E$183:$E188,$E188)</f>
        <v>4</v>
      </c>
      <c r="E188" s="74" t="s">
        <v>111</v>
      </c>
      <c r="F188" s="74" t="s">
        <v>115</v>
      </c>
    </row>
    <row r="189" spans="3:28" s="74" customFormat="1" x14ac:dyDescent="0.25">
      <c r="C189" s="74" t="str">
        <f t="shared" si="10"/>
        <v>5北海道</v>
      </c>
      <c r="D189" s="74">
        <f>COUNTIF($E$183:$E189,$E189)</f>
        <v>5</v>
      </c>
      <c r="E189" s="74" t="s">
        <v>111</v>
      </c>
      <c r="F189" s="74" t="s">
        <v>116</v>
      </c>
    </row>
    <row r="190" spans="3:28" s="74" customFormat="1" x14ac:dyDescent="0.25">
      <c r="C190" s="74" t="str">
        <f t="shared" si="10"/>
        <v>6北海道</v>
      </c>
      <c r="D190" s="74">
        <f>COUNTIF($E$183:$E190,$E190)</f>
        <v>6</v>
      </c>
      <c r="E190" s="74" t="s">
        <v>111</v>
      </c>
      <c r="F190" s="74" t="s">
        <v>117</v>
      </c>
    </row>
    <row r="191" spans="3:28" s="74" customFormat="1" x14ac:dyDescent="0.25">
      <c r="C191" s="74" t="str">
        <f t="shared" si="10"/>
        <v>7北海道</v>
      </c>
      <c r="D191" s="74">
        <f>COUNTIF($E$183:$E191,$E191)</f>
        <v>7</v>
      </c>
      <c r="E191" s="74" t="s">
        <v>111</v>
      </c>
      <c r="F191" s="74" t="s">
        <v>118</v>
      </c>
    </row>
    <row r="192" spans="3:28" s="74" customFormat="1" x14ac:dyDescent="0.25">
      <c r="C192" s="74" t="str">
        <f t="shared" si="10"/>
        <v>8北海道</v>
      </c>
      <c r="D192" s="74">
        <f>COUNTIF($E$183:$E192,$E192)</f>
        <v>8</v>
      </c>
      <c r="E192" s="74" t="s">
        <v>111</v>
      </c>
      <c r="F192" s="74" t="s">
        <v>119</v>
      </c>
    </row>
    <row r="193" spans="3:6" s="74" customFormat="1" x14ac:dyDescent="0.25">
      <c r="C193" s="74" t="str">
        <f t="shared" si="10"/>
        <v>9北海道</v>
      </c>
      <c r="D193" s="74">
        <f>COUNTIF($E$183:$E193,$E193)</f>
        <v>9</v>
      </c>
      <c r="E193" s="74" t="s">
        <v>111</v>
      </c>
      <c r="F193" s="74" t="s">
        <v>120</v>
      </c>
    </row>
    <row r="194" spans="3:6" s="74" customFormat="1" x14ac:dyDescent="0.25">
      <c r="C194" s="74" t="str">
        <f t="shared" si="10"/>
        <v>10北海道</v>
      </c>
      <c r="D194" s="74">
        <f>COUNTIF($E$183:$E194,$E194)</f>
        <v>10</v>
      </c>
      <c r="E194" s="74" t="s">
        <v>111</v>
      </c>
      <c r="F194" s="74" t="s">
        <v>121</v>
      </c>
    </row>
    <row r="195" spans="3:6" s="74" customFormat="1" x14ac:dyDescent="0.25">
      <c r="C195" s="74" t="str">
        <f t="shared" si="10"/>
        <v>11北海道</v>
      </c>
      <c r="D195" s="74">
        <f>COUNTIF($E$183:$E195,$E195)</f>
        <v>11</v>
      </c>
      <c r="E195" s="74" t="s">
        <v>111</v>
      </c>
      <c r="F195" s="74" t="s">
        <v>122</v>
      </c>
    </row>
    <row r="196" spans="3:6" s="74" customFormat="1" x14ac:dyDescent="0.25">
      <c r="C196" s="74" t="str">
        <f t="shared" si="10"/>
        <v>12北海道</v>
      </c>
      <c r="D196" s="74">
        <f>COUNTIF($E$183:$E196,$E196)</f>
        <v>12</v>
      </c>
      <c r="E196" s="74" t="s">
        <v>111</v>
      </c>
      <c r="F196" s="74" t="s">
        <v>123</v>
      </c>
    </row>
    <row r="197" spans="3:6" s="74" customFormat="1" x14ac:dyDescent="0.25">
      <c r="C197" s="74" t="str">
        <f t="shared" si="10"/>
        <v>13北海道</v>
      </c>
      <c r="D197" s="74">
        <f>COUNTIF($E$183:$E197,$E197)</f>
        <v>13</v>
      </c>
      <c r="E197" s="74" t="s">
        <v>111</v>
      </c>
      <c r="F197" s="74" t="s">
        <v>124</v>
      </c>
    </row>
    <row r="198" spans="3:6" s="74" customFormat="1" x14ac:dyDescent="0.25">
      <c r="C198" s="74" t="str">
        <f t="shared" si="10"/>
        <v>14北海道</v>
      </c>
      <c r="D198" s="74">
        <f>COUNTIF($E$183:$E198,$E198)</f>
        <v>14</v>
      </c>
      <c r="E198" s="74" t="s">
        <v>111</v>
      </c>
      <c r="F198" s="74" t="s">
        <v>125</v>
      </c>
    </row>
    <row r="199" spans="3:6" s="74" customFormat="1" x14ac:dyDescent="0.25">
      <c r="C199" s="74" t="str">
        <f t="shared" si="10"/>
        <v>15北海道</v>
      </c>
      <c r="D199" s="74">
        <f>COUNTIF($E$183:$E199,$E199)</f>
        <v>15</v>
      </c>
      <c r="E199" s="74" t="s">
        <v>111</v>
      </c>
      <c r="F199" s="74" t="s">
        <v>126</v>
      </c>
    </row>
    <row r="200" spans="3:6" s="74" customFormat="1" x14ac:dyDescent="0.25">
      <c r="C200" s="74" t="str">
        <f t="shared" si="10"/>
        <v>16北海道</v>
      </c>
      <c r="D200" s="74">
        <f>COUNTIF($E$183:$E200,$E200)</f>
        <v>16</v>
      </c>
      <c r="E200" s="74" t="s">
        <v>111</v>
      </c>
      <c r="F200" s="74" t="s">
        <v>127</v>
      </c>
    </row>
    <row r="201" spans="3:6" s="74" customFormat="1" x14ac:dyDescent="0.25">
      <c r="C201" s="74" t="str">
        <f t="shared" si="10"/>
        <v>17北海道</v>
      </c>
      <c r="D201" s="74">
        <f>COUNTIF($E$183:$E201,$E201)</f>
        <v>17</v>
      </c>
      <c r="E201" s="74" t="s">
        <v>111</v>
      </c>
      <c r="F201" s="74" t="s">
        <v>128</v>
      </c>
    </row>
    <row r="202" spans="3:6" s="74" customFormat="1" x14ac:dyDescent="0.25">
      <c r="C202" s="74" t="str">
        <f t="shared" si="10"/>
        <v>18北海道</v>
      </c>
      <c r="D202" s="74">
        <f>COUNTIF($E$183:$E202,$E202)</f>
        <v>18</v>
      </c>
      <c r="E202" s="74" t="s">
        <v>111</v>
      </c>
      <c r="F202" s="74" t="s">
        <v>129</v>
      </c>
    </row>
    <row r="203" spans="3:6" s="74" customFormat="1" x14ac:dyDescent="0.25">
      <c r="C203" s="74" t="str">
        <f t="shared" si="10"/>
        <v>19北海道</v>
      </c>
      <c r="D203" s="74">
        <f>COUNTIF($E$183:$E203,$E203)</f>
        <v>19</v>
      </c>
      <c r="E203" s="74" t="s">
        <v>111</v>
      </c>
      <c r="F203" s="74" t="s">
        <v>130</v>
      </c>
    </row>
    <row r="204" spans="3:6" s="74" customFormat="1" x14ac:dyDescent="0.25">
      <c r="C204" s="74" t="str">
        <f t="shared" si="10"/>
        <v>20北海道</v>
      </c>
      <c r="D204" s="74">
        <f>COUNTIF($E$183:$E204,$E204)</f>
        <v>20</v>
      </c>
      <c r="E204" s="74" t="s">
        <v>111</v>
      </c>
      <c r="F204" s="74" t="s">
        <v>131</v>
      </c>
    </row>
    <row r="205" spans="3:6" s="74" customFormat="1" x14ac:dyDescent="0.25">
      <c r="C205" s="74" t="str">
        <f t="shared" si="10"/>
        <v>21北海道</v>
      </c>
      <c r="D205" s="74">
        <f>COUNTIF($E$183:$E205,$E205)</f>
        <v>21</v>
      </c>
      <c r="E205" s="74" t="s">
        <v>111</v>
      </c>
      <c r="F205" s="74" t="s">
        <v>132</v>
      </c>
    </row>
    <row r="206" spans="3:6" s="74" customFormat="1" x14ac:dyDescent="0.25">
      <c r="C206" s="74" t="str">
        <f t="shared" si="10"/>
        <v>22北海道</v>
      </c>
      <c r="D206" s="74">
        <f>COUNTIF($E$183:$E206,$E206)</f>
        <v>22</v>
      </c>
      <c r="E206" s="74" t="s">
        <v>111</v>
      </c>
      <c r="F206" s="74" t="s">
        <v>133</v>
      </c>
    </row>
    <row r="207" spans="3:6" s="74" customFormat="1" x14ac:dyDescent="0.25">
      <c r="C207" s="74" t="str">
        <f t="shared" si="10"/>
        <v>1兵庫県</v>
      </c>
      <c r="D207" s="74">
        <f>COUNTIF($E$183:$E207,$E207)</f>
        <v>1</v>
      </c>
      <c r="E207" s="74" t="s">
        <v>228</v>
      </c>
      <c r="F207" s="74" t="s">
        <v>229</v>
      </c>
    </row>
    <row r="208" spans="3:6" s="74" customFormat="1" x14ac:dyDescent="0.25">
      <c r="C208" s="74" t="str">
        <f t="shared" si="10"/>
        <v>2兵庫県</v>
      </c>
      <c r="D208" s="74">
        <f>COUNTIF($E$183:$E208,$E208)</f>
        <v>2</v>
      </c>
      <c r="E208" s="74" t="s">
        <v>228</v>
      </c>
      <c r="F208" s="74" t="s">
        <v>246</v>
      </c>
    </row>
    <row r="209" spans="3:6" s="74" customFormat="1" x14ac:dyDescent="0.25">
      <c r="C209" s="74" t="str">
        <f t="shared" si="10"/>
        <v>3兵庫県</v>
      </c>
      <c r="D209" s="74">
        <f>COUNTIF($E$183:$E209,$E209)</f>
        <v>3</v>
      </c>
      <c r="E209" s="74" t="s">
        <v>228</v>
      </c>
      <c r="F209" s="74" t="s">
        <v>247</v>
      </c>
    </row>
    <row r="210" spans="3:6" s="74" customFormat="1" x14ac:dyDescent="0.25">
      <c r="C210" s="74" t="str">
        <f t="shared" si="10"/>
        <v>4兵庫県</v>
      </c>
      <c r="D210" s="74">
        <f>COUNTIF($E$183:$E210,$E210)</f>
        <v>4</v>
      </c>
      <c r="E210" s="74" t="s">
        <v>228</v>
      </c>
      <c r="F210" s="74" t="s">
        <v>250</v>
      </c>
    </row>
    <row r="211" spans="3:6" s="74" customFormat="1" x14ac:dyDescent="0.25">
      <c r="C211" s="74" t="str">
        <f t="shared" si="10"/>
        <v>1福島県</v>
      </c>
      <c r="D211" s="74">
        <f>COUNTIF($E$183:$E211,$E211)</f>
        <v>1</v>
      </c>
      <c r="E211" s="74" t="s">
        <v>138</v>
      </c>
      <c r="F211" s="74" t="s">
        <v>139</v>
      </c>
    </row>
    <row r="212" spans="3:6" s="74" customFormat="1" x14ac:dyDescent="0.25">
      <c r="C212" s="74" t="str">
        <f t="shared" si="10"/>
        <v>2福島県</v>
      </c>
      <c r="D212" s="74">
        <f>COUNTIF($E$183:$E212,$E212)</f>
        <v>2</v>
      </c>
      <c r="E212" s="74" t="s">
        <v>138</v>
      </c>
      <c r="F212" s="74" t="s">
        <v>154</v>
      </c>
    </row>
    <row r="213" spans="3:6" s="74" customFormat="1" x14ac:dyDescent="0.25">
      <c r="C213" s="74" t="str">
        <f t="shared" si="10"/>
        <v>3福島県</v>
      </c>
      <c r="D213" s="74">
        <f>COUNTIF($E$183:$E213,$E213)</f>
        <v>3</v>
      </c>
      <c r="E213" s="74" t="s">
        <v>138</v>
      </c>
      <c r="F213" s="74" t="s">
        <v>155</v>
      </c>
    </row>
    <row r="214" spans="3:6" s="74" customFormat="1" x14ac:dyDescent="0.25">
      <c r="C214" s="74" t="str">
        <f t="shared" si="10"/>
        <v>4福島県</v>
      </c>
      <c r="D214" s="74">
        <f>COUNTIF($E$183:$E214,$E214)</f>
        <v>4</v>
      </c>
      <c r="E214" s="74" t="s">
        <v>138</v>
      </c>
      <c r="F214" s="74" t="s">
        <v>156</v>
      </c>
    </row>
    <row r="215" spans="3:6" s="74" customFormat="1" x14ac:dyDescent="0.25">
      <c r="C215" s="74" t="str">
        <f t="shared" si="10"/>
        <v>1福岡県</v>
      </c>
      <c r="D215" s="74">
        <f>COUNTIF($E$183:$E215,$E215)</f>
        <v>1</v>
      </c>
      <c r="E215" s="74" t="s">
        <v>260</v>
      </c>
      <c r="F215" s="74" t="s">
        <v>261</v>
      </c>
    </row>
    <row r="216" spans="3:6" s="74" customFormat="1" x14ac:dyDescent="0.25">
      <c r="C216" s="74" t="str">
        <f t="shared" si="10"/>
        <v>2福岡県</v>
      </c>
      <c r="D216" s="74">
        <f>COUNTIF($E$183:$E216,$E216)</f>
        <v>2</v>
      </c>
      <c r="E216" s="74" t="s">
        <v>260</v>
      </c>
      <c r="F216" s="74" t="s">
        <v>262</v>
      </c>
    </row>
    <row r="217" spans="3:6" s="74" customFormat="1" x14ac:dyDescent="0.25">
      <c r="C217" s="74" t="str">
        <f t="shared" si="10"/>
        <v>1福井県</v>
      </c>
      <c r="D217" s="74">
        <f>COUNTIF($E$183:$E217,$E217)</f>
        <v>1</v>
      </c>
      <c r="E217" s="74" t="s">
        <v>171</v>
      </c>
      <c r="F217" s="74" t="s">
        <v>172</v>
      </c>
    </row>
    <row r="218" spans="3:6" s="74" customFormat="1" x14ac:dyDescent="0.25">
      <c r="C218" s="74" t="str">
        <f t="shared" si="10"/>
        <v>2福井県</v>
      </c>
      <c r="D218" s="74">
        <f>COUNTIF($E$183:$E218,$E218)</f>
        <v>2</v>
      </c>
      <c r="E218" s="74" t="s">
        <v>171</v>
      </c>
      <c r="F218" s="74" t="s">
        <v>184</v>
      </c>
    </row>
    <row r="219" spans="3:6" s="74" customFormat="1" x14ac:dyDescent="0.25">
      <c r="C219" s="74" t="str">
        <f t="shared" si="10"/>
        <v>1富山県</v>
      </c>
      <c r="D219" s="74">
        <f>COUNTIF($E$183:$E219,$E219)</f>
        <v>1</v>
      </c>
      <c r="E219" s="74" t="s">
        <v>163</v>
      </c>
      <c r="F219" s="74" t="s">
        <v>164</v>
      </c>
    </row>
    <row r="220" spans="3:6" s="74" customFormat="1" x14ac:dyDescent="0.25">
      <c r="C220" s="74" t="str">
        <f t="shared" si="10"/>
        <v>2富山県</v>
      </c>
      <c r="D220" s="74">
        <f>COUNTIF($E$183:$E220,$E220)</f>
        <v>2</v>
      </c>
      <c r="E220" s="74" t="s">
        <v>163</v>
      </c>
      <c r="F220" s="74" t="s">
        <v>165</v>
      </c>
    </row>
    <row r="221" spans="3:6" s="74" customFormat="1" x14ac:dyDescent="0.25">
      <c r="C221" s="74" t="str">
        <f t="shared" si="10"/>
        <v>1奈良県</v>
      </c>
      <c r="D221" s="74">
        <f>COUNTIF($E$183:$E221,$E221)</f>
        <v>1</v>
      </c>
      <c r="E221" s="74" t="s">
        <v>254</v>
      </c>
      <c r="F221" s="74" t="s">
        <v>255</v>
      </c>
    </row>
    <row r="222" spans="3:6" s="74" customFormat="1" x14ac:dyDescent="0.25">
      <c r="C222" s="74" t="str">
        <f t="shared" si="10"/>
        <v>1栃木県</v>
      </c>
      <c r="D222" s="74">
        <f>COUNTIF($E$183:$E222,$E222)</f>
        <v>1</v>
      </c>
      <c r="E222" s="74" t="s">
        <v>169</v>
      </c>
      <c r="F222" s="74" t="s">
        <v>170</v>
      </c>
    </row>
    <row r="223" spans="3:6" s="74" customFormat="1" x14ac:dyDescent="0.25">
      <c r="C223" s="74" t="str">
        <f t="shared" si="10"/>
        <v>2栃木県</v>
      </c>
      <c r="D223" s="74">
        <f>COUNTIF($E$183:$E223,$E223)</f>
        <v>2</v>
      </c>
      <c r="E223" s="74" t="s">
        <v>169</v>
      </c>
      <c r="F223" s="74" t="s">
        <v>220</v>
      </c>
    </row>
    <row r="224" spans="3:6" s="74" customFormat="1" x14ac:dyDescent="0.25">
      <c r="C224" s="74" t="str">
        <f t="shared" si="10"/>
        <v>1徳島県</v>
      </c>
      <c r="D224" s="74">
        <f>COUNTIF($E$183:$E224,$E224)</f>
        <v>1</v>
      </c>
      <c r="E224" s="74" t="s">
        <v>297</v>
      </c>
      <c r="F224" s="74" t="s">
        <v>298</v>
      </c>
    </row>
    <row r="225" spans="3:6" s="74" customFormat="1" x14ac:dyDescent="0.25">
      <c r="C225" s="74" t="str">
        <f t="shared" si="10"/>
        <v>1東京都</v>
      </c>
      <c r="D225" s="74">
        <f>COUNTIF($E$183:$E225,$E225)</f>
        <v>1</v>
      </c>
      <c r="E225" s="74" t="s">
        <v>206</v>
      </c>
      <c r="F225" s="74" t="s">
        <v>207</v>
      </c>
    </row>
    <row r="226" spans="3:6" s="74" customFormat="1" x14ac:dyDescent="0.25">
      <c r="C226" s="74" t="str">
        <f t="shared" si="10"/>
        <v>2東京都</v>
      </c>
      <c r="D226" s="74">
        <f>COUNTIF($E$183:$E226,$E226)</f>
        <v>2</v>
      </c>
      <c r="E226" s="74" t="s">
        <v>206</v>
      </c>
      <c r="F226" s="74" t="s">
        <v>215</v>
      </c>
    </row>
    <row r="227" spans="3:6" s="74" customFormat="1" x14ac:dyDescent="0.25">
      <c r="C227" s="74" t="str">
        <f t="shared" si="10"/>
        <v>3東京都</v>
      </c>
      <c r="D227" s="74">
        <f>COUNTIF($E$183:$E227,$E227)</f>
        <v>3</v>
      </c>
      <c r="E227" s="74" t="s">
        <v>206</v>
      </c>
      <c r="F227" s="74" t="s">
        <v>216</v>
      </c>
    </row>
    <row r="228" spans="3:6" s="74" customFormat="1" x14ac:dyDescent="0.25">
      <c r="C228" s="74" t="str">
        <f t="shared" si="10"/>
        <v>4東京都</v>
      </c>
      <c r="D228" s="74">
        <f>COUNTIF($E$183:$E228,$E228)</f>
        <v>4</v>
      </c>
      <c r="E228" s="74" t="s">
        <v>206</v>
      </c>
      <c r="F228" s="74" t="s">
        <v>217</v>
      </c>
    </row>
    <row r="229" spans="3:6" s="74" customFormat="1" x14ac:dyDescent="0.25">
      <c r="C229" s="74" t="str">
        <f t="shared" si="10"/>
        <v>5東京都</v>
      </c>
      <c r="D229" s="74">
        <f>COUNTIF($E$183:$E229,$E229)</f>
        <v>5</v>
      </c>
      <c r="E229" s="74" t="s">
        <v>206</v>
      </c>
      <c r="F229" s="74" t="s">
        <v>313</v>
      </c>
    </row>
    <row r="230" spans="3:6" s="74" customFormat="1" x14ac:dyDescent="0.25">
      <c r="C230" s="74" t="str">
        <f t="shared" si="10"/>
        <v>6東京都</v>
      </c>
      <c r="D230" s="74">
        <f>COUNTIF($E$183:$E230,$E230)</f>
        <v>6</v>
      </c>
      <c r="E230" s="74" t="s">
        <v>206</v>
      </c>
      <c r="F230" s="74" t="s">
        <v>314</v>
      </c>
    </row>
    <row r="231" spans="3:6" s="74" customFormat="1" x14ac:dyDescent="0.25">
      <c r="C231" s="74" t="str">
        <f t="shared" si="10"/>
        <v>1島根県</v>
      </c>
      <c r="D231" s="74">
        <f>COUNTIF($E$183:$E231,$E231)</f>
        <v>1</v>
      </c>
      <c r="E231" s="74" t="s">
        <v>221</v>
      </c>
      <c r="F231" s="74" t="s">
        <v>222</v>
      </c>
    </row>
    <row r="232" spans="3:6" s="74" customFormat="1" x14ac:dyDescent="0.25">
      <c r="C232" s="74" t="str">
        <f t="shared" si="10"/>
        <v>2島根県</v>
      </c>
      <c r="D232" s="74">
        <f>COUNTIF($E$183:$E232,$E232)</f>
        <v>2</v>
      </c>
      <c r="E232" s="74" t="s">
        <v>221</v>
      </c>
      <c r="F232" s="74" t="s">
        <v>223</v>
      </c>
    </row>
    <row r="233" spans="3:6" s="74" customFormat="1" x14ac:dyDescent="0.25">
      <c r="C233" s="74" t="str">
        <f t="shared" si="10"/>
        <v>3島根県</v>
      </c>
      <c r="D233" s="74">
        <f>COUNTIF($E$183:$E233,$E233)</f>
        <v>3</v>
      </c>
      <c r="E233" s="74" t="s">
        <v>221</v>
      </c>
      <c r="F233" s="74" t="s">
        <v>234</v>
      </c>
    </row>
    <row r="234" spans="3:6" s="74" customFormat="1" x14ac:dyDescent="0.25">
      <c r="C234" s="74" t="str">
        <f t="shared" si="10"/>
        <v>1鳥取県</v>
      </c>
      <c r="D234" s="74">
        <f>COUNTIF($E$183:$E234,$E234)</f>
        <v>1</v>
      </c>
      <c r="E234" s="74" t="s">
        <v>224</v>
      </c>
      <c r="F234" s="74" t="s">
        <v>225</v>
      </c>
    </row>
    <row r="235" spans="3:6" s="74" customFormat="1" x14ac:dyDescent="0.25">
      <c r="C235" s="74" t="str">
        <f t="shared" si="10"/>
        <v>2鳥取県</v>
      </c>
      <c r="D235" s="74">
        <f>COUNTIF($E$183:$E235,$E235)</f>
        <v>2</v>
      </c>
      <c r="E235" s="74" t="s">
        <v>224</v>
      </c>
      <c r="F235" s="74" t="s">
        <v>226</v>
      </c>
    </row>
    <row r="236" spans="3:6" s="74" customFormat="1" x14ac:dyDescent="0.25">
      <c r="C236" s="74" t="str">
        <f t="shared" si="10"/>
        <v>3鳥取県</v>
      </c>
      <c r="D236" s="74">
        <f>COUNTIF($E$183:$E236,$E236)</f>
        <v>3</v>
      </c>
      <c r="E236" s="74" t="s">
        <v>224</v>
      </c>
      <c r="F236" s="74" t="s">
        <v>227</v>
      </c>
    </row>
    <row r="237" spans="3:6" s="74" customFormat="1" x14ac:dyDescent="0.25">
      <c r="C237" s="74" t="str">
        <f t="shared" si="10"/>
        <v>1長野県</v>
      </c>
      <c r="D237" s="74">
        <f>COUNTIF($E$183:$E237,$E237)</f>
        <v>1</v>
      </c>
      <c r="E237" s="74" t="s">
        <v>166</v>
      </c>
      <c r="F237" s="74" t="s">
        <v>167</v>
      </c>
    </row>
    <row r="238" spans="3:6" s="74" customFormat="1" x14ac:dyDescent="0.25">
      <c r="C238" s="74" t="str">
        <f t="shared" si="10"/>
        <v>2長野県</v>
      </c>
      <c r="D238" s="74">
        <f>COUNTIF($E$183:$E238,$E238)</f>
        <v>2</v>
      </c>
      <c r="E238" s="74" t="s">
        <v>166</v>
      </c>
      <c r="F238" s="74" t="s">
        <v>175</v>
      </c>
    </row>
    <row r="239" spans="3:6" s="74" customFormat="1" x14ac:dyDescent="0.25">
      <c r="C239" s="74" t="str">
        <f t="shared" si="10"/>
        <v>3長野県</v>
      </c>
      <c r="D239" s="74">
        <f>COUNTIF($E$183:$E239,$E239)</f>
        <v>3</v>
      </c>
      <c r="E239" s="74" t="s">
        <v>166</v>
      </c>
      <c r="F239" s="74" t="s">
        <v>176</v>
      </c>
    </row>
    <row r="240" spans="3:6" s="74" customFormat="1" x14ac:dyDescent="0.25">
      <c r="C240" s="74" t="str">
        <f t="shared" si="10"/>
        <v>4長野県</v>
      </c>
      <c r="D240" s="74">
        <f>COUNTIF($E$183:$E240,$E240)</f>
        <v>4</v>
      </c>
      <c r="E240" s="74" t="s">
        <v>166</v>
      </c>
      <c r="F240" s="74" t="s">
        <v>177</v>
      </c>
    </row>
    <row r="241" spans="3:6" s="74" customFormat="1" x14ac:dyDescent="0.25">
      <c r="C241" s="74" t="str">
        <f t="shared" si="10"/>
        <v>5長野県</v>
      </c>
      <c r="D241" s="74">
        <f>COUNTIF($E$183:$E241,$E241)</f>
        <v>5</v>
      </c>
      <c r="E241" s="74" t="s">
        <v>166</v>
      </c>
      <c r="F241" s="74" t="s">
        <v>188</v>
      </c>
    </row>
    <row r="242" spans="3:6" s="74" customFormat="1" x14ac:dyDescent="0.25">
      <c r="C242" s="74" t="str">
        <f t="shared" si="10"/>
        <v>1長崎県</v>
      </c>
      <c r="D242" s="74">
        <f>COUNTIF($E$183:$E242,$E242)</f>
        <v>1</v>
      </c>
      <c r="E242" s="74" t="s">
        <v>257</v>
      </c>
      <c r="F242" s="74" t="s">
        <v>258</v>
      </c>
    </row>
    <row r="243" spans="3:6" s="74" customFormat="1" x14ac:dyDescent="0.25">
      <c r="C243" s="74" t="str">
        <f t="shared" si="10"/>
        <v>2長崎県</v>
      </c>
      <c r="D243" s="74">
        <f>COUNTIF($E$183:$E243,$E243)</f>
        <v>2</v>
      </c>
      <c r="E243" s="74" t="s">
        <v>257</v>
      </c>
      <c r="F243" s="74" t="s">
        <v>259</v>
      </c>
    </row>
    <row r="244" spans="3:6" s="74" customFormat="1" x14ac:dyDescent="0.25">
      <c r="C244" s="74" t="str">
        <f t="shared" si="10"/>
        <v>3長崎県</v>
      </c>
      <c r="D244" s="74">
        <f>COUNTIF($E$183:$E244,$E244)</f>
        <v>3</v>
      </c>
      <c r="E244" s="74" t="s">
        <v>257</v>
      </c>
      <c r="F244" s="74" t="s">
        <v>263</v>
      </c>
    </row>
    <row r="245" spans="3:6" s="74" customFormat="1" x14ac:dyDescent="0.25">
      <c r="C245" s="74" t="str">
        <f t="shared" si="10"/>
        <v>4長崎県</v>
      </c>
      <c r="D245" s="74">
        <f>COUNTIF($E$183:$E245,$E245)</f>
        <v>4</v>
      </c>
      <c r="E245" s="74" t="s">
        <v>257</v>
      </c>
      <c r="F245" s="74" t="s">
        <v>269</v>
      </c>
    </row>
    <row r="246" spans="3:6" s="74" customFormat="1" x14ac:dyDescent="0.25">
      <c r="C246" s="74" t="str">
        <f t="shared" si="10"/>
        <v>5長崎県</v>
      </c>
      <c r="D246" s="74">
        <f>COUNTIF($E$183:$E246,$E246)</f>
        <v>5</v>
      </c>
      <c r="E246" s="74" t="s">
        <v>257</v>
      </c>
      <c r="F246" s="74" t="s">
        <v>270</v>
      </c>
    </row>
    <row r="247" spans="3:6" s="74" customFormat="1" x14ac:dyDescent="0.25">
      <c r="C247" s="74" t="str">
        <f t="shared" si="10"/>
        <v>6長崎県</v>
      </c>
      <c r="D247" s="74">
        <f>COUNTIF($E$183:$E247,$E247)</f>
        <v>6</v>
      </c>
      <c r="E247" s="74" t="s">
        <v>257</v>
      </c>
      <c r="F247" s="74" t="s">
        <v>288</v>
      </c>
    </row>
    <row r="248" spans="3:6" s="74" customFormat="1" x14ac:dyDescent="0.25">
      <c r="C248" s="74" t="str">
        <f t="shared" ref="C248:C311" si="11">$D248&amp;$E248</f>
        <v>1大分県</v>
      </c>
      <c r="D248" s="74">
        <f>COUNTIF($E$183:$E248,$E248)</f>
        <v>1</v>
      </c>
      <c r="E248" s="74" t="s">
        <v>266</v>
      </c>
      <c r="F248" s="74" t="s">
        <v>267</v>
      </c>
    </row>
    <row r="249" spans="3:6" s="74" customFormat="1" x14ac:dyDescent="0.25">
      <c r="C249" s="74" t="str">
        <f t="shared" si="11"/>
        <v>2大分県</v>
      </c>
      <c r="D249" s="74">
        <f>COUNTIF($E$183:$E249,$E249)</f>
        <v>2</v>
      </c>
      <c r="E249" s="74" t="s">
        <v>266</v>
      </c>
      <c r="F249" s="74" t="s">
        <v>268</v>
      </c>
    </row>
    <row r="250" spans="3:6" s="74" customFormat="1" x14ac:dyDescent="0.25">
      <c r="C250" s="74" t="str">
        <f t="shared" si="11"/>
        <v>1大阪府</v>
      </c>
      <c r="D250" s="74">
        <f>COUNTIF($E$183:$E250,$E250)</f>
        <v>1</v>
      </c>
      <c r="E250" s="74" t="s">
        <v>248</v>
      </c>
      <c r="F250" s="74" t="s">
        <v>249</v>
      </c>
    </row>
    <row r="251" spans="3:6" s="74" customFormat="1" x14ac:dyDescent="0.25">
      <c r="C251" s="74" t="str">
        <f t="shared" si="11"/>
        <v>1千葉県</v>
      </c>
      <c r="D251" s="74">
        <f>COUNTIF($E$183:$E251,$E251)</f>
        <v>1</v>
      </c>
      <c r="E251" s="74" t="s">
        <v>196</v>
      </c>
      <c r="F251" s="74" t="s">
        <v>197</v>
      </c>
    </row>
    <row r="252" spans="3:6" s="74" customFormat="1" x14ac:dyDescent="0.25">
      <c r="C252" s="74" t="str">
        <f t="shared" si="11"/>
        <v>2千葉県</v>
      </c>
      <c r="D252" s="74">
        <f>COUNTIF($E$183:$E252,$E252)</f>
        <v>2</v>
      </c>
      <c r="E252" s="74" t="s">
        <v>196</v>
      </c>
      <c r="F252" s="74" t="s">
        <v>213</v>
      </c>
    </row>
    <row r="253" spans="3:6" s="74" customFormat="1" x14ac:dyDescent="0.25">
      <c r="C253" s="74" t="str">
        <f t="shared" si="11"/>
        <v>3千葉県</v>
      </c>
      <c r="D253" s="74">
        <f>COUNTIF($E$183:$E253,$E253)</f>
        <v>3</v>
      </c>
      <c r="E253" s="74" t="s">
        <v>196</v>
      </c>
      <c r="F253" s="74" t="s">
        <v>214</v>
      </c>
    </row>
    <row r="254" spans="3:6" s="74" customFormat="1" x14ac:dyDescent="0.25">
      <c r="C254" s="74" t="str">
        <f t="shared" si="11"/>
        <v>4千葉県</v>
      </c>
      <c r="D254" s="74">
        <f>COUNTIF($E$183:$E254,$E254)</f>
        <v>4</v>
      </c>
      <c r="E254" s="74" t="s">
        <v>196</v>
      </c>
      <c r="F254" s="74" t="s">
        <v>218</v>
      </c>
    </row>
    <row r="255" spans="3:6" s="74" customFormat="1" x14ac:dyDescent="0.25">
      <c r="C255" s="74" t="str">
        <f t="shared" si="11"/>
        <v>1石川県</v>
      </c>
      <c r="D255" s="74">
        <f>COUNTIF($E$183:$E255,$E255)</f>
        <v>1</v>
      </c>
      <c r="E255" s="74" t="s">
        <v>157</v>
      </c>
      <c r="F255" s="74" t="s">
        <v>158</v>
      </c>
    </row>
    <row r="256" spans="3:6" s="74" customFormat="1" x14ac:dyDescent="0.25">
      <c r="C256" s="74" t="str">
        <f t="shared" si="11"/>
        <v>2石川県</v>
      </c>
      <c r="D256" s="74">
        <f>COUNTIF($E$183:$E256,$E256)</f>
        <v>2</v>
      </c>
      <c r="E256" s="74" t="s">
        <v>157</v>
      </c>
      <c r="F256" s="74" t="s">
        <v>162</v>
      </c>
    </row>
    <row r="257" spans="3:6" s="74" customFormat="1" x14ac:dyDescent="0.25">
      <c r="C257" s="74" t="str">
        <f t="shared" si="11"/>
        <v>1静岡県</v>
      </c>
      <c r="D257" s="74">
        <f>COUNTIF($E$183:$E257,$E257)</f>
        <v>1</v>
      </c>
      <c r="E257" s="74" t="s">
        <v>191</v>
      </c>
      <c r="F257" s="74" t="s">
        <v>192</v>
      </c>
    </row>
    <row r="258" spans="3:6" s="74" customFormat="1" x14ac:dyDescent="0.25">
      <c r="C258" s="74" t="str">
        <f t="shared" si="11"/>
        <v>2静岡県</v>
      </c>
      <c r="D258" s="74">
        <f>COUNTIF($E$183:$E258,$E258)</f>
        <v>2</v>
      </c>
      <c r="E258" s="74" t="s">
        <v>191</v>
      </c>
      <c r="F258" s="74" t="s">
        <v>202</v>
      </c>
    </row>
    <row r="259" spans="3:6" s="74" customFormat="1" x14ac:dyDescent="0.25">
      <c r="C259" s="74" t="str">
        <f t="shared" si="11"/>
        <v>3静岡県</v>
      </c>
      <c r="D259" s="74">
        <f>COUNTIF($E$183:$E259,$E259)</f>
        <v>3</v>
      </c>
      <c r="E259" s="74" t="s">
        <v>191</v>
      </c>
      <c r="F259" s="74" t="s">
        <v>203</v>
      </c>
    </row>
    <row r="260" spans="3:6" s="74" customFormat="1" x14ac:dyDescent="0.25">
      <c r="C260" s="74" t="str">
        <f t="shared" si="11"/>
        <v>4静岡県</v>
      </c>
      <c r="D260" s="74">
        <f>COUNTIF($E$183:$E260,$E260)</f>
        <v>4</v>
      </c>
      <c r="E260" s="74" t="s">
        <v>191</v>
      </c>
      <c r="F260" s="74" t="s">
        <v>204</v>
      </c>
    </row>
    <row r="261" spans="3:6" s="74" customFormat="1" x14ac:dyDescent="0.25">
      <c r="C261" s="74" t="str">
        <f t="shared" si="11"/>
        <v>5静岡県</v>
      </c>
      <c r="D261" s="74">
        <f>COUNTIF($E$183:$E261,$E261)</f>
        <v>5</v>
      </c>
      <c r="E261" s="74" t="s">
        <v>191</v>
      </c>
      <c r="F261" s="74" t="s">
        <v>205</v>
      </c>
    </row>
    <row r="262" spans="3:6" s="74" customFormat="1" x14ac:dyDescent="0.25">
      <c r="C262" s="74" t="str">
        <f t="shared" si="11"/>
        <v>6静岡県</v>
      </c>
      <c r="D262" s="74">
        <f>COUNTIF($E$183:$E262,$E262)</f>
        <v>6</v>
      </c>
      <c r="E262" s="74" t="s">
        <v>191</v>
      </c>
      <c r="F262" s="74" t="s">
        <v>209</v>
      </c>
    </row>
    <row r="263" spans="3:6" s="74" customFormat="1" x14ac:dyDescent="0.25">
      <c r="C263" s="74" t="str">
        <f t="shared" si="11"/>
        <v>7静岡県</v>
      </c>
      <c r="D263" s="74">
        <f>COUNTIF($E$183:$E263,$E263)</f>
        <v>7</v>
      </c>
      <c r="E263" s="74" t="s">
        <v>191</v>
      </c>
      <c r="F263" s="74" t="s">
        <v>210</v>
      </c>
    </row>
    <row r="264" spans="3:6" s="74" customFormat="1" x14ac:dyDescent="0.25">
      <c r="C264" s="74" t="str">
        <f t="shared" si="11"/>
        <v>1青森県</v>
      </c>
      <c r="D264" s="74">
        <f>COUNTIF($E$183:$E264,$E264)</f>
        <v>1</v>
      </c>
      <c r="E264" s="74" t="s">
        <v>140</v>
      </c>
      <c r="F264" s="74" t="s">
        <v>141</v>
      </c>
    </row>
    <row r="265" spans="3:6" s="74" customFormat="1" x14ac:dyDescent="0.25">
      <c r="C265" s="74" t="str">
        <f t="shared" si="11"/>
        <v>2青森県</v>
      </c>
      <c r="D265" s="74">
        <f>COUNTIF($E$183:$E265,$E265)</f>
        <v>2</v>
      </c>
      <c r="E265" s="74" t="s">
        <v>140</v>
      </c>
      <c r="F265" s="74" t="s">
        <v>142</v>
      </c>
    </row>
    <row r="266" spans="3:6" s="74" customFormat="1" x14ac:dyDescent="0.25">
      <c r="C266" s="74" t="str">
        <f t="shared" si="11"/>
        <v>3青森県</v>
      </c>
      <c r="D266" s="74">
        <f>COUNTIF($E$183:$E266,$E266)</f>
        <v>3</v>
      </c>
      <c r="E266" s="74" t="s">
        <v>140</v>
      </c>
      <c r="F266" s="74" t="s">
        <v>143</v>
      </c>
    </row>
    <row r="267" spans="3:6" s="74" customFormat="1" x14ac:dyDescent="0.25">
      <c r="C267" s="74" t="str">
        <f t="shared" si="11"/>
        <v>4青森県</v>
      </c>
      <c r="D267" s="74">
        <f>COUNTIF($E$183:$E267,$E267)</f>
        <v>4</v>
      </c>
      <c r="E267" s="74" t="s">
        <v>140</v>
      </c>
      <c r="F267" s="74" t="s">
        <v>144</v>
      </c>
    </row>
    <row r="268" spans="3:6" s="74" customFormat="1" x14ac:dyDescent="0.25">
      <c r="C268" s="74" t="str">
        <f t="shared" si="11"/>
        <v>1神奈川県</v>
      </c>
      <c r="D268" s="74">
        <f>COUNTIF($E$183:$E268,$E268)</f>
        <v>1</v>
      </c>
      <c r="E268" s="74" t="s">
        <v>211</v>
      </c>
      <c r="F268" s="74" t="s">
        <v>212</v>
      </c>
    </row>
    <row r="269" spans="3:6" s="74" customFormat="1" x14ac:dyDescent="0.25">
      <c r="C269" s="74" t="str">
        <f t="shared" si="11"/>
        <v>1新潟県</v>
      </c>
      <c r="D269" s="74">
        <f>COUNTIF($E$183:$E269,$E269)</f>
        <v>1</v>
      </c>
      <c r="E269" s="74" t="s">
        <v>159</v>
      </c>
      <c r="F269" s="74" t="s">
        <v>160</v>
      </c>
    </row>
    <row r="270" spans="3:6" s="74" customFormat="1" x14ac:dyDescent="0.25">
      <c r="C270" s="74" t="str">
        <f t="shared" si="11"/>
        <v>2新潟県</v>
      </c>
      <c r="D270" s="74">
        <f>COUNTIF($E$183:$E270,$E270)</f>
        <v>2</v>
      </c>
      <c r="E270" s="74" t="s">
        <v>159</v>
      </c>
      <c r="F270" s="74" t="s">
        <v>161</v>
      </c>
    </row>
    <row r="271" spans="3:6" s="74" customFormat="1" x14ac:dyDescent="0.25">
      <c r="C271" s="74" t="str">
        <f t="shared" si="11"/>
        <v>3新潟県</v>
      </c>
      <c r="D271" s="74">
        <f>COUNTIF($E$183:$E271,$E271)</f>
        <v>3</v>
      </c>
      <c r="E271" s="74" t="s">
        <v>159</v>
      </c>
      <c r="F271" s="74" t="s">
        <v>168</v>
      </c>
    </row>
    <row r="272" spans="3:6" s="74" customFormat="1" x14ac:dyDescent="0.25">
      <c r="C272" s="74" t="str">
        <f t="shared" si="11"/>
        <v>1秋田県</v>
      </c>
      <c r="D272" s="74">
        <f>COUNTIF($E$183:$E272,$E272)</f>
        <v>1</v>
      </c>
      <c r="E272" s="74" t="s">
        <v>145</v>
      </c>
      <c r="F272" s="74" t="s">
        <v>146</v>
      </c>
    </row>
    <row r="273" spans="3:6" s="74" customFormat="1" x14ac:dyDescent="0.25">
      <c r="C273" s="74" t="str">
        <f t="shared" si="11"/>
        <v>1鹿児島県</v>
      </c>
      <c r="D273" s="74">
        <f>COUNTIF($E$183:$E273,$E273)</f>
        <v>1</v>
      </c>
      <c r="E273" s="74" t="s">
        <v>277</v>
      </c>
      <c r="F273" s="74" t="s">
        <v>278</v>
      </c>
    </row>
    <row r="274" spans="3:6" s="74" customFormat="1" x14ac:dyDescent="0.25">
      <c r="C274" s="74" t="str">
        <f t="shared" si="11"/>
        <v>2鹿児島県</v>
      </c>
      <c r="D274" s="74">
        <f>COUNTIF($E$183:$E274,$E274)</f>
        <v>2</v>
      </c>
      <c r="E274" s="74" t="s">
        <v>277</v>
      </c>
      <c r="F274" s="74" t="s">
        <v>280</v>
      </c>
    </row>
    <row r="275" spans="3:6" s="74" customFormat="1" x14ac:dyDescent="0.25">
      <c r="C275" s="74" t="str">
        <f t="shared" si="11"/>
        <v>3鹿児島県</v>
      </c>
      <c r="D275" s="74">
        <f>COUNTIF($E$183:$E275,$E275)</f>
        <v>3</v>
      </c>
      <c r="E275" s="74" t="s">
        <v>277</v>
      </c>
      <c r="F275" s="74" t="s">
        <v>283</v>
      </c>
    </row>
    <row r="276" spans="3:6" s="74" customFormat="1" x14ac:dyDescent="0.25">
      <c r="C276" s="74" t="str">
        <f t="shared" si="11"/>
        <v>4鹿児島県</v>
      </c>
      <c r="D276" s="74">
        <f>COUNTIF($E$183:$E276,$E276)</f>
        <v>4</v>
      </c>
      <c r="E276" s="74" t="s">
        <v>277</v>
      </c>
      <c r="F276" s="74" t="s">
        <v>285</v>
      </c>
    </row>
    <row r="277" spans="3:6" s="74" customFormat="1" x14ac:dyDescent="0.25">
      <c r="C277" s="74" t="str">
        <f t="shared" si="11"/>
        <v>5鹿児島県</v>
      </c>
      <c r="D277" s="74">
        <f>COUNTIF($E$183:$E277,$E277)</f>
        <v>5</v>
      </c>
      <c r="E277" s="74" t="s">
        <v>277</v>
      </c>
      <c r="F277" s="74" t="s">
        <v>286</v>
      </c>
    </row>
    <row r="278" spans="3:6" s="74" customFormat="1" x14ac:dyDescent="0.25">
      <c r="C278" s="74" t="str">
        <f t="shared" si="11"/>
        <v>6鹿児島県</v>
      </c>
      <c r="D278" s="74">
        <f>COUNTIF($E$183:$E278,$E278)</f>
        <v>6</v>
      </c>
      <c r="E278" s="74" t="s">
        <v>277</v>
      </c>
      <c r="F278" s="74" t="s">
        <v>302</v>
      </c>
    </row>
    <row r="279" spans="3:6" s="74" customFormat="1" x14ac:dyDescent="0.25">
      <c r="C279" s="74" t="str">
        <f t="shared" si="11"/>
        <v>7鹿児島県</v>
      </c>
      <c r="D279" s="74">
        <f>COUNTIF($E$183:$E279,$E279)</f>
        <v>7</v>
      </c>
      <c r="E279" s="74" t="s">
        <v>277</v>
      </c>
      <c r="F279" s="74" t="s">
        <v>311</v>
      </c>
    </row>
    <row r="280" spans="3:6" s="74" customFormat="1" x14ac:dyDescent="0.25">
      <c r="C280" s="74" t="str">
        <f t="shared" si="11"/>
        <v>1滋賀県</v>
      </c>
      <c r="D280" s="74">
        <f>COUNTIF($E$183:$E280,$E280)</f>
        <v>1</v>
      </c>
      <c r="E280" s="74" t="s">
        <v>238</v>
      </c>
      <c r="F280" s="74" t="s">
        <v>239</v>
      </c>
    </row>
    <row r="281" spans="3:6" s="74" customFormat="1" x14ac:dyDescent="0.25">
      <c r="C281" s="74" t="str">
        <f t="shared" si="11"/>
        <v>1山梨県</v>
      </c>
      <c r="D281" s="74">
        <f>COUNTIF($E$183:$E281,$E281)</f>
        <v>1</v>
      </c>
      <c r="E281" s="74" t="s">
        <v>189</v>
      </c>
      <c r="F281" s="74" t="s">
        <v>190</v>
      </c>
    </row>
    <row r="282" spans="3:6" s="74" customFormat="1" x14ac:dyDescent="0.25">
      <c r="C282" s="74" t="str">
        <f t="shared" si="11"/>
        <v>2山梨県</v>
      </c>
      <c r="D282" s="74">
        <f>COUNTIF($E$183:$E282,$E282)</f>
        <v>2</v>
      </c>
      <c r="E282" s="74" t="s">
        <v>189</v>
      </c>
      <c r="F282" s="74" t="s">
        <v>193</v>
      </c>
    </row>
    <row r="283" spans="3:6" s="74" customFormat="1" x14ac:dyDescent="0.25">
      <c r="C283" s="74" t="str">
        <f t="shared" si="11"/>
        <v>1山口県</v>
      </c>
      <c r="D283" s="74">
        <f>COUNTIF($E$183:$E283,$E283)</f>
        <v>1</v>
      </c>
      <c r="E283" s="74" t="s">
        <v>232</v>
      </c>
      <c r="F283" s="74" t="s">
        <v>233</v>
      </c>
    </row>
    <row r="284" spans="3:6" s="74" customFormat="1" x14ac:dyDescent="0.25">
      <c r="C284" s="74" t="str">
        <f t="shared" si="11"/>
        <v>2山口県</v>
      </c>
      <c r="D284" s="74">
        <f>COUNTIF($E$183:$E284,$E284)</f>
        <v>2</v>
      </c>
      <c r="E284" s="74" t="s">
        <v>232</v>
      </c>
      <c r="F284" s="74" t="s">
        <v>240</v>
      </c>
    </row>
    <row r="285" spans="3:6" s="74" customFormat="1" x14ac:dyDescent="0.25">
      <c r="C285" s="74" t="str">
        <f t="shared" si="11"/>
        <v>3山口県</v>
      </c>
      <c r="D285" s="74">
        <f>COUNTIF($E$183:$E285,$E285)</f>
        <v>3</v>
      </c>
      <c r="E285" s="74" t="s">
        <v>232</v>
      </c>
      <c r="F285" s="74" t="s">
        <v>256</v>
      </c>
    </row>
    <row r="286" spans="3:6" s="74" customFormat="1" x14ac:dyDescent="0.25">
      <c r="C286" s="74" t="str">
        <f t="shared" si="11"/>
        <v>1山形県</v>
      </c>
      <c r="D286" s="74">
        <f>COUNTIF($E$183:$E286,$E286)</f>
        <v>1</v>
      </c>
      <c r="E286" s="74" t="s">
        <v>136</v>
      </c>
      <c r="F286" s="74" t="s">
        <v>137</v>
      </c>
    </row>
    <row r="287" spans="3:6" s="74" customFormat="1" x14ac:dyDescent="0.25">
      <c r="C287" s="74" t="str">
        <f t="shared" si="11"/>
        <v>2山形県</v>
      </c>
      <c r="D287" s="74">
        <f>COUNTIF($E$183:$E287,$E287)</f>
        <v>2</v>
      </c>
      <c r="E287" s="74" t="s">
        <v>136</v>
      </c>
      <c r="F287" s="74" t="s">
        <v>149</v>
      </c>
    </row>
    <row r="288" spans="3:6" s="74" customFormat="1" x14ac:dyDescent="0.25">
      <c r="C288" s="74" t="str">
        <f t="shared" si="11"/>
        <v>3山形県</v>
      </c>
      <c r="D288" s="74">
        <f>COUNTIF($E$183:$E288,$E288)</f>
        <v>3</v>
      </c>
      <c r="E288" s="74" t="s">
        <v>136</v>
      </c>
      <c r="F288" s="74" t="s">
        <v>150</v>
      </c>
    </row>
    <row r="289" spans="3:6" s="74" customFormat="1" x14ac:dyDescent="0.25">
      <c r="C289" s="74" t="str">
        <f t="shared" si="11"/>
        <v>1三重県</v>
      </c>
      <c r="D289" s="74">
        <f>COUNTIF($E$183:$E289,$E289)</f>
        <v>1</v>
      </c>
      <c r="E289" s="74" t="s">
        <v>198</v>
      </c>
      <c r="F289" s="74" t="s">
        <v>199</v>
      </c>
    </row>
    <row r="290" spans="3:6" s="74" customFormat="1" x14ac:dyDescent="0.25">
      <c r="C290" s="74" t="str">
        <f t="shared" si="11"/>
        <v>2三重県</v>
      </c>
      <c r="D290" s="74">
        <f>COUNTIF($E$183:$E290,$E290)</f>
        <v>2</v>
      </c>
      <c r="E290" s="74" t="s">
        <v>198</v>
      </c>
      <c r="F290" s="74" t="s">
        <v>200</v>
      </c>
    </row>
    <row r="291" spans="3:6" s="74" customFormat="1" x14ac:dyDescent="0.25">
      <c r="C291" s="74" t="str">
        <f t="shared" si="11"/>
        <v>3三重県</v>
      </c>
      <c r="D291" s="74">
        <f>COUNTIF($E$183:$E291,$E291)</f>
        <v>3</v>
      </c>
      <c r="E291" s="74" t="s">
        <v>198</v>
      </c>
      <c r="F291" s="74" t="s">
        <v>208</v>
      </c>
    </row>
    <row r="292" spans="3:6" s="74" customFormat="1" x14ac:dyDescent="0.25">
      <c r="C292" s="74" t="str">
        <f t="shared" si="11"/>
        <v>4三重県</v>
      </c>
      <c r="D292" s="74">
        <f>COUNTIF($E$183:$E292,$E292)</f>
        <v>4</v>
      </c>
      <c r="E292" s="74" t="s">
        <v>198</v>
      </c>
      <c r="F292" s="74" t="s">
        <v>219</v>
      </c>
    </row>
    <row r="293" spans="3:6" s="74" customFormat="1" x14ac:dyDescent="0.25">
      <c r="C293" s="74" t="str">
        <f t="shared" si="11"/>
        <v>1埼玉県</v>
      </c>
      <c r="D293" s="74">
        <f>COUNTIF($E$183:$E293,$E293)</f>
        <v>1</v>
      </c>
      <c r="E293" s="74" t="s">
        <v>180</v>
      </c>
      <c r="F293" s="74" t="s">
        <v>181</v>
      </c>
    </row>
    <row r="294" spans="3:6" s="74" customFormat="1" x14ac:dyDescent="0.25">
      <c r="C294" s="74" t="str">
        <f t="shared" si="11"/>
        <v>2埼玉県</v>
      </c>
      <c r="D294" s="74">
        <f>COUNTIF($E$183:$E294,$E294)</f>
        <v>2</v>
      </c>
      <c r="E294" s="74" t="s">
        <v>180</v>
      </c>
      <c r="F294" s="74" t="s">
        <v>194</v>
      </c>
    </row>
    <row r="295" spans="3:6" s="74" customFormat="1" x14ac:dyDescent="0.25">
      <c r="C295" s="74" t="str">
        <f t="shared" si="11"/>
        <v>1佐賀県</v>
      </c>
      <c r="D295" s="74">
        <f>COUNTIF($E$183:$E295,$E295)</f>
        <v>1</v>
      </c>
      <c r="E295" s="74" t="s">
        <v>264</v>
      </c>
      <c r="F295" s="74" t="s">
        <v>265</v>
      </c>
    </row>
    <row r="296" spans="3:6" s="74" customFormat="1" x14ac:dyDescent="0.25">
      <c r="C296" s="74" t="str">
        <f t="shared" si="11"/>
        <v>1高知県</v>
      </c>
      <c r="D296" s="74">
        <f>COUNTIF($E$183:$E296,$E296)</f>
        <v>1</v>
      </c>
      <c r="E296" s="74" t="s">
        <v>295</v>
      </c>
      <c r="F296" s="74" t="s">
        <v>296</v>
      </c>
    </row>
    <row r="297" spans="3:6" s="74" customFormat="1" x14ac:dyDescent="0.25">
      <c r="C297" s="74" t="str">
        <f t="shared" si="11"/>
        <v>2高知県</v>
      </c>
      <c r="D297" s="74">
        <f>COUNTIF($E$183:$E297,$E297)</f>
        <v>2</v>
      </c>
      <c r="E297" s="74" t="s">
        <v>295</v>
      </c>
      <c r="F297" s="74" t="s">
        <v>299</v>
      </c>
    </row>
    <row r="298" spans="3:6" s="74" customFormat="1" x14ac:dyDescent="0.25">
      <c r="C298" s="74" t="str">
        <f t="shared" si="11"/>
        <v>3高知県</v>
      </c>
      <c r="D298" s="74">
        <f>COUNTIF($E$183:$E298,$E298)</f>
        <v>3</v>
      </c>
      <c r="E298" s="74" t="s">
        <v>295</v>
      </c>
      <c r="F298" s="74" t="s">
        <v>300</v>
      </c>
    </row>
    <row r="299" spans="3:6" s="74" customFormat="1" x14ac:dyDescent="0.25">
      <c r="C299" s="74" t="str">
        <f t="shared" si="11"/>
        <v>4高知県</v>
      </c>
      <c r="D299" s="74">
        <f>COUNTIF($E$183:$E299,$E299)</f>
        <v>4</v>
      </c>
      <c r="E299" s="74" t="s">
        <v>295</v>
      </c>
      <c r="F299" s="74" t="s">
        <v>301</v>
      </c>
    </row>
    <row r="300" spans="3:6" s="74" customFormat="1" x14ac:dyDescent="0.25">
      <c r="C300" s="74" t="str">
        <f t="shared" si="11"/>
        <v>1香川県</v>
      </c>
      <c r="D300" s="74">
        <f>COUNTIF($E$183:$E300,$E300)</f>
        <v>1</v>
      </c>
      <c r="E300" s="74" t="s">
        <v>291</v>
      </c>
      <c r="F300" s="74" t="s">
        <v>292</v>
      </c>
    </row>
    <row r="301" spans="3:6" s="74" customFormat="1" x14ac:dyDescent="0.25">
      <c r="C301" s="74" t="str">
        <f t="shared" si="11"/>
        <v>2香川県</v>
      </c>
      <c r="D301" s="74">
        <f>COUNTIF($E$183:$E301,$E301)</f>
        <v>2</v>
      </c>
      <c r="E301" s="74" t="s">
        <v>291</v>
      </c>
      <c r="F301" s="74" t="s">
        <v>293</v>
      </c>
    </row>
    <row r="302" spans="3:6" s="74" customFormat="1" x14ac:dyDescent="0.25">
      <c r="C302" s="74" t="str">
        <f t="shared" si="11"/>
        <v>1広島県</v>
      </c>
      <c r="D302" s="74">
        <f>COUNTIF($E$183:$E302,$E302)</f>
        <v>1</v>
      </c>
      <c r="E302" s="74" t="s">
        <v>241</v>
      </c>
      <c r="F302" s="74" t="s">
        <v>242</v>
      </c>
    </row>
    <row r="303" spans="3:6" s="74" customFormat="1" x14ac:dyDescent="0.25">
      <c r="C303" s="74" t="str">
        <f t="shared" si="11"/>
        <v>2広島県</v>
      </c>
      <c r="D303" s="74">
        <f>COUNTIF($E$183:$E303,$E303)</f>
        <v>2</v>
      </c>
      <c r="E303" s="74" t="s">
        <v>241</v>
      </c>
      <c r="F303" s="74" t="s">
        <v>243</v>
      </c>
    </row>
    <row r="304" spans="3:6" s="74" customFormat="1" x14ac:dyDescent="0.25">
      <c r="C304" s="74" t="str">
        <f t="shared" si="11"/>
        <v>3広島県</v>
      </c>
      <c r="D304" s="74">
        <f>COUNTIF($E$183:$E304,$E304)</f>
        <v>3</v>
      </c>
      <c r="E304" s="74" t="s">
        <v>241</v>
      </c>
      <c r="F304" s="74" t="s">
        <v>244</v>
      </c>
    </row>
    <row r="305" spans="3:6" s="74" customFormat="1" x14ac:dyDescent="0.25">
      <c r="C305" s="74" t="str">
        <f t="shared" si="11"/>
        <v>1群馬県</v>
      </c>
      <c r="D305" s="74">
        <f>COUNTIF($E$183:$E305,$E305)</f>
        <v>1</v>
      </c>
      <c r="E305" s="74" t="s">
        <v>178</v>
      </c>
      <c r="F305" s="74" t="s">
        <v>179</v>
      </c>
    </row>
    <row r="306" spans="3:6" s="74" customFormat="1" x14ac:dyDescent="0.25">
      <c r="C306" s="74" t="str">
        <f t="shared" si="11"/>
        <v>1熊本県</v>
      </c>
      <c r="D306" s="74">
        <f>COUNTIF($E$183:$E306,$E306)</f>
        <v>1</v>
      </c>
      <c r="E306" s="74" t="s">
        <v>271</v>
      </c>
      <c r="F306" s="74" t="s">
        <v>272</v>
      </c>
    </row>
    <row r="307" spans="3:6" s="74" customFormat="1" x14ac:dyDescent="0.25">
      <c r="C307" s="74" t="str">
        <f t="shared" si="11"/>
        <v>2熊本県</v>
      </c>
      <c r="D307" s="74">
        <f>COUNTIF($E$183:$E307,$E307)</f>
        <v>2</v>
      </c>
      <c r="E307" s="74" t="s">
        <v>271</v>
      </c>
      <c r="F307" s="74" t="s">
        <v>279</v>
      </c>
    </row>
    <row r="308" spans="3:6" s="74" customFormat="1" x14ac:dyDescent="0.25">
      <c r="C308" s="74" t="str">
        <f t="shared" si="11"/>
        <v>3熊本県</v>
      </c>
      <c r="D308" s="74">
        <f>COUNTIF($E$183:$E308,$E308)</f>
        <v>3</v>
      </c>
      <c r="E308" s="74" t="s">
        <v>271</v>
      </c>
      <c r="F308" s="74" t="s">
        <v>287</v>
      </c>
    </row>
    <row r="309" spans="3:6" s="74" customFormat="1" x14ac:dyDescent="0.25">
      <c r="C309" s="74" t="str">
        <f t="shared" si="11"/>
        <v>1京都府</v>
      </c>
      <c r="D309" s="74">
        <f>COUNTIF($E$183:$E309,$E309)</f>
        <v>1</v>
      </c>
      <c r="E309" s="74" t="s">
        <v>230</v>
      </c>
      <c r="F309" s="74" t="s">
        <v>231</v>
      </c>
    </row>
    <row r="310" spans="3:6" s="74" customFormat="1" x14ac:dyDescent="0.25">
      <c r="C310" s="74" t="str">
        <f t="shared" si="11"/>
        <v>2京都府</v>
      </c>
      <c r="D310" s="74">
        <f>COUNTIF($E$183:$E310,$E310)</f>
        <v>2</v>
      </c>
      <c r="E310" s="74" t="s">
        <v>230</v>
      </c>
      <c r="F310" s="74" t="s">
        <v>237</v>
      </c>
    </row>
    <row r="311" spans="3:6" s="74" customFormat="1" x14ac:dyDescent="0.25">
      <c r="C311" s="74" t="str">
        <f t="shared" si="11"/>
        <v>1宮城県</v>
      </c>
      <c r="D311" s="74">
        <f>COUNTIF($E$183:$E311,$E311)</f>
        <v>1</v>
      </c>
      <c r="E311" s="74" t="s">
        <v>151</v>
      </c>
      <c r="F311" s="74" t="s">
        <v>152</v>
      </c>
    </row>
    <row r="312" spans="3:6" s="74" customFormat="1" x14ac:dyDescent="0.25">
      <c r="C312" s="74" t="str">
        <f t="shared" ref="C312:C339" si="12">$D312&amp;$E312</f>
        <v>2宮城県</v>
      </c>
      <c r="D312" s="74">
        <f>COUNTIF($E$183:$E312,$E312)</f>
        <v>2</v>
      </c>
      <c r="E312" s="74" t="s">
        <v>151</v>
      </c>
      <c r="F312" s="74" t="s">
        <v>153</v>
      </c>
    </row>
    <row r="313" spans="3:6" s="74" customFormat="1" x14ac:dyDescent="0.25">
      <c r="C313" s="74" t="str">
        <f t="shared" si="12"/>
        <v>1宮崎県</v>
      </c>
      <c r="D313" s="74">
        <f>COUNTIF($E$183:$E313,$E313)</f>
        <v>1</v>
      </c>
      <c r="E313" s="74" t="s">
        <v>275</v>
      </c>
      <c r="F313" s="74" t="s">
        <v>276</v>
      </c>
    </row>
    <row r="314" spans="3:6" s="74" customFormat="1" x14ac:dyDescent="0.25">
      <c r="C314" s="74" t="str">
        <f t="shared" si="12"/>
        <v>2宮崎県</v>
      </c>
      <c r="D314" s="74">
        <f>COUNTIF($E$183:$E314,$E314)</f>
        <v>2</v>
      </c>
      <c r="E314" s="74" t="s">
        <v>275</v>
      </c>
      <c r="F314" s="74" t="s">
        <v>281</v>
      </c>
    </row>
    <row r="315" spans="3:6" s="74" customFormat="1" x14ac:dyDescent="0.25">
      <c r="C315" s="74" t="str">
        <f t="shared" si="12"/>
        <v>3宮崎県</v>
      </c>
      <c r="D315" s="74">
        <f>COUNTIF($E$183:$E315,$E315)</f>
        <v>3</v>
      </c>
      <c r="E315" s="74" t="s">
        <v>275</v>
      </c>
      <c r="F315" s="74" t="s">
        <v>282</v>
      </c>
    </row>
    <row r="316" spans="3:6" s="74" customFormat="1" x14ac:dyDescent="0.25">
      <c r="C316" s="74" t="str">
        <f t="shared" si="12"/>
        <v>4宮崎県</v>
      </c>
      <c r="D316" s="74">
        <f>COUNTIF($E$183:$E316,$E316)</f>
        <v>4</v>
      </c>
      <c r="E316" s="74" t="s">
        <v>275</v>
      </c>
      <c r="F316" s="74" t="s">
        <v>284</v>
      </c>
    </row>
    <row r="317" spans="3:6" s="74" customFormat="1" x14ac:dyDescent="0.25">
      <c r="C317" s="74" t="str">
        <f t="shared" si="12"/>
        <v>1岐阜県</v>
      </c>
      <c r="D317" s="74">
        <f>COUNTIF($E$183:$E317,$E317)</f>
        <v>1</v>
      </c>
      <c r="E317" s="74" t="s">
        <v>173</v>
      </c>
      <c r="F317" s="74" t="s">
        <v>174</v>
      </c>
    </row>
    <row r="318" spans="3:6" s="74" customFormat="1" x14ac:dyDescent="0.25">
      <c r="C318" s="74" t="str">
        <f t="shared" si="12"/>
        <v>2岐阜県</v>
      </c>
      <c r="D318" s="74">
        <f>COUNTIF($E$183:$E318,$E318)</f>
        <v>2</v>
      </c>
      <c r="E318" s="74" t="s">
        <v>173</v>
      </c>
      <c r="F318" s="74" t="s">
        <v>185</v>
      </c>
    </row>
    <row r="319" spans="3:6" s="74" customFormat="1" x14ac:dyDescent="0.25">
      <c r="C319" s="74" t="str">
        <f t="shared" si="12"/>
        <v>1岩手県</v>
      </c>
      <c r="D319" s="74">
        <f>COUNTIF($E$183:$E319,$E319)</f>
        <v>1</v>
      </c>
      <c r="E319" s="74" t="s">
        <v>134</v>
      </c>
      <c r="F319" s="74" t="s">
        <v>135</v>
      </c>
    </row>
    <row r="320" spans="3:6" s="74" customFormat="1" x14ac:dyDescent="0.25">
      <c r="C320" s="74" t="str">
        <f t="shared" si="12"/>
        <v>2岩手県</v>
      </c>
      <c r="D320" s="74">
        <f>COUNTIF($E$183:$E320,$E320)</f>
        <v>2</v>
      </c>
      <c r="E320" s="74" t="s">
        <v>134</v>
      </c>
      <c r="F320" s="74" t="s">
        <v>147</v>
      </c>
    </row>
    <row r="321" spans="3:6" s="74" customFormat="1" x14ac:dyDescent="0.25">
      <c r="C321" s="74" t="str">
        <f t="shared" si="12"/>
        <v>3岩手県</v>
      </c>
      <c r="D321" s="74">
        <f>COUNTIF($E$183:$E321,$E321)</f>
        <v>3</v>
      </c>
      <c r="E321" s="74" t="s">
        <v>134</v>
      </c>
      <c r="F321" s="74" t="s">
        <v>148</v>
      </c>
    </row>
    <row r="322" spans="3:6" s="74" customFormat="1" x14ac:dyDescent="0.25">
      <c r="C322" s="74" t="str">
        <f t="shared" si="12"/>
        <v>1沖縄県</v>
      </c>
      <c r="D322" s="74">
        <f>COUNTIF($E$183:$E322,$E322)</f>
        <v>1</v>
      </c>
      <c r="E322" s="74" t="s">
        <v>303</v>
      </c>
      <c r="F322" s="74" t="s">
        <v>304</v>
      </c>
    </row>
    <row r="323" spans="3:6" s="74" customFormat="1" x14ac:dyDescent="0.25">
      <c r="C323" s="74" t="str">
        <f t="shared" si="12"/>
        <v>2沖縄県</v>
      </c>
      <c r="D323" s="74">
        <f>COUNTIF($E$183:$E323,$E323)</f>
        <v>2</v>
      </c>
      <c r="E323" s="74" t="s">
        <v>303</v>
      </c>
      <c r="F323" s="74" t="s">
        <v>305</v>
      </c>
    </row>
    <row r="324" spans="3:6" s="74" customFormat="1" x14ac:dyDescent="0.25">
      <c r="C324" s="74" t="str">
        <f t="shared" si="12"/>
        <v>3沖縄県</v>
      </c>
      <c r="D324" s="74">
        <f>COUNTIF($E$183:$E324,$E324)</f>
        <v>3</v>
      </c>
      <c r="E324" s="74" t="s">
        <v>303</v>
      </c>
      <c r="F324" s="74" t="s">
        <v>306</v>
      </c>
    </row>
    <row r="325" spans="3:6" s="74" customFormat="1" x14ac:dyDescent="0.25">
      <c r="C325" s="74" t="str">
        <f t="shared" si="12"/>
        <v>4沖縄県</v>
      </c>
      <c r="D325" s="74">
        <f>COUNTIF($E$183:$E325,$E325)</f>
        <v>4</v>
      </c>
      <c r="E325" s="74" t="s">
        <v>303</v>
      </c>
      <c r="F325" s="74" t="s">
        <v>307</v>
      </c>
    </row>
    <row r="326" spans="3:6" s="74" customFormat="1" x14ac:dyDescent="0.25">
      <c r="C326" s="74" t="str">
        <f t="shared" si="12"/>
        <v>5沖縄県</v>
      </c>
      <c r="D326" s="74">
        <f>COUNTIF($E$183:$E326,$E326)</f>
        <v>5</v>
      </c>
      <c r="E326" s="74" t="s">
        <v>303</v>
      </c>
      <c r="F326" s="74" t="s">
        <v>308</v>
      </c>
    </row>
    <row r="327" spans="3:6" s="74" customFormat="1" x14ac:dyDescent="0.25">
      <c r="C327" s="74" t="str">
        <f t="shared" si="12"/>
        <v>6沖縄県</v>
      </c>
      <c r="D327" s="74">
        <f>COUNTIF($E$183:$E327,$E327)</f>
        <v>6</v>
      </c>
      <c r="E327" s="74" t="s">
        <v>303</v>
      </c>
      <c r="F327" s="74" t="s">
        <v>309</v>
      </c>
    </row>
    <row r="328" spans="3:6" s="74" customFormat="1" x14ac:dyDescent="0.25">
      <c r="C328" s="74" t="str">
        <f t="shared" si="12"/>
        <v>7沖縄県</v>
      </c>
      <c r="D328" s="74">
        <f>COUNTIF($E$183:$E328,$E328)</f>
        <v>7</v>
      </c>
      <c r="E328" s="74" t="s">
        <v>303</v>
      </c>
      <c r="F328" s="74" t="s">
        <v>310</v>
      </c>
    </row>
    <row r="329" spans="3:6" s="74" customFormat="1" x14ac:dyDescent="0.25">
      <c r="C329" s="74" t="str">
        <f t="shared" si="12"/>
        <v>8沖縄県</v>
      </c>
      <c r="D329" s="74">
        <f>COUNTIF($E$183:$E329,$E329)</f>
        <v>8</v>
      </c>
      <c r="E329" s="74" t="s">
        <v>303</v>
      </c>
      <c r="F329" s="74" t="s">
        <v>312</v>
      </c>
    </row>
    <row r="330" spans="3:6" s="74" customFormat="1" x14ac:dyDescent="0.25">
      <c r="C330" s="74" t="str">
        <f t="shared" si="12"/>
        <v>1岡山県</v>
      </c>
      <c r="D330" s="74">
        <f>COUNTIF($E$183:$E330,$E330)</f>
        <v>1</v>
      </c>
      <c r="E330" s="74" t="s">
        <v>235</v>
      </c>
      <c r="F330" s="74" t="s">
        <v>236</v>
      </c>
    </row>
    <row r="331" spans="3:6" s="74" customFormat="1" x14ac:dyDescent="0.25">
      <c r="C331" s="74" t="str">
        <f t="shared" si="12"/>
        <v>2岡山県</v>
      </c>
      <c r="D331" s="74">
        <f>COUNTIF($E$183:$E331,$E331)</f>
        <v>2</v>
      </c>
      <c r="E331" s="74" t="s">
        <v>235</v>
      </c>
      <c r="F331" s="74" t="s">
        <v>245</v>
      </c>
    </row>
    <row r="332" spans="3:6" s="74" customFormat="1" x14ac:dyDescent="0.25">
      <c r="C332" s="74" t="str">
        <f t="shared" si="12"/>
        <v>1茨城県</v>
      </c>
      <c r="D332" s="74">
        <f>COUNTIF($E$183:$E332,$E332)</f>
        <v>1</v>
      </c>
      <c r="E332" s="74" t="s">
        <v>182</v>
      </c>
      <c r="F332" s="74" t="s">
        <v>183</v>
      </c>
    </row>
    <row r="333" spans="3:6" s="74" customFormat="1" x14ac:dyDescent="0.25">
      <c r="C333" s="74" t="str">
        <f t="shared" si="12"/>
        <v>2茨城県</v>
      </c>
      <c r="D333" s="74">
        <f>COUNTIF($E$183:$E333,$E333)</f>
        <v>2</v>
      </c>
      <c r="E333" s="74" t="s">
        <v>182</v>
      </c>
      <c r="F333" s="74" t="s">
        <v>195</v>
      </c>
    </row>
    <row r="334" spans="3:6" s="74" customFormat="1" x14ac:dyDescent="0.25">
      <c r="C334" s="74" t="str">
        <f t="shared" si="12"/>
        <v>1愛媛県</v>
      </c>
      <c r="D334" s="74">
        <f>COUNTIF($E$183:$E334,$E334)</f>
        <v>1</v>
      </c>
      <c r="E334" s="74" t="s">
        <v>289</v>
      </c>
      <c r="F334" s="74" t="s">
        <v>290</v>
      </c>
    </row>
    <row r="335" spans="3:6" s="74" customFormat="1" x14ac:dyDescent="0.25">
      <c r="C335" s="74" t="str">
        <f t="shared" si="12"/>
        <v>2愛媛県</v>
      </c>
      <c r="D335" s="74">
        <f>COUNTIF($E$183:$E335,$E335)</f>
        <v>2</v>
      </c>
      <c r="E335" s="74" t="s">
        <v>289</v>
      </c>
      <c r="F335" s="74" t="s">
        <v>294</v>
      </c>
    </row>
    <row r="336" spans="3:6" s="74" customFormat="1" x14ac:dyDescent="0.25">
      <c r="C336" s="74" t="str">
        <f t="shared" si="12"/>
        <v>1愛知県</v>
      </c>
      <c r="D336" s="74">
        <f>COUNTIF($E$183:$E336,$E336)</f>
        <v>1</v>
      </c>
      <c r="E336" s="74" t="s">
        <v>186</v>
      </c>
      <c r="F336" s="74" t="s">
        <v>187</v>
      </c>
    </row>
    <row r="337" spans="3:6" s="74" customFormat="1" x14ac:dyDescent="0.25">
      <c r="C337" s="74" t="str">
        <f t="shared" si="12"/>
        <v>2愛知県</v>
      </c>
      <c r="D337" s="74">
        <f>COUNTIF($E$183:$E337,$E337)</f>
        <v>2</v>
      </c>
      <c r="E337" s="74" t="s">
        <v>186</v>
      </c>
      <c r="F337" s="74" t="s">
        <v>201</v>
      </c>
    </row>
    <row r="338" spans="3:6" s="74" customFormat="1" x14ac:dyDescent="0.25">
      <c r="C338" s="74" t="str">
        <f t="shared" si="12"/>
        <v>1その他</v>
      </c>
      <c r="D338" s="74">
        <f>COUNTIF($E$183:$E338,$E338)</f>
        <v>1</v>
      </c>
      <c r="E338" s="74" t="s">
        <v>273</v>
      </c>
      <c r="F338" s="74" t="s">
        <v>274</v>
      </c>
    </row>
    <row r="339" spans="3:6" s="74" customFormat="1" x14ac:dyDescent="0.25">
      <c r="C339" s="74" t="str">
        <f t="shared" si="12"/>
        <v>2その他</v>
      </c>
      <c r="D339" s="74">
        <f>COUNTIF($E$183:$E339,$E339)</f>
        <v>2</v>
      </c>
      <c r="E339" s="74" t="s">
        <v>273</v>
      </c>
      <c r="F339" s="74" t="s">
        <v>315</v>
      </c>
    </row>
    <row r="340" spans="3:6" s="74" customFormat="1" x14ac:dyDescent="0.25"/>
    <row r="341" spans="3:6" s="74" customFormat="1" x14ac:dyDescent="0.25"/>
    <row r="342" spans="3:6" s="74" customFormat="1" x14ac:dyDescent="0.25"/>
    <row r="343" spans="3:6" s="74" customFormat="1" x14ac:dyDescent="0.25"/>
    <row r="344" spans="3:6" s="74" customFormat="1" x14ac:dyDescent="0.25"/>
  </sheetData>
  <sheetProtection algorithmName="SHA-512" hashValue="LPzivxkvDy3jTAu/o1AvAaxS+crWG0iNv/JWvmqHZ8nyYkF7GDKuaD/BGbzBNk834SFsSuH6EiHJ6/FzySB8HA==" saltValue="dnx8jvLvKw2DLM0Jv4hkEA==" spinCount="100000" sheet="1" objects="1" scenarios="1"/>
  <dataConsolidate>
    <dataRefs count="2">
      <dataRef ref="C140:C187" sheet="算定シート"/>
      <dataRef ref="C189:C345" sheet="算定シート"/>
    </dataRefs>
  </dataConsolidate>
  <mergeCells count="145">
    <mergeCell ref="H12:M12"/>
    <mergeCell ref="P14:AA14"/>
    <mergeCell ref="B39:C39"/>
    <mergeCell ref="F39:G39"/>
    <mergeCell ref="J39:K39"/>
    <mergeCell ref="B22:C22"/>
    <mergeCell ref="B24:C24"/>
    <mergeCell ref="B35:M35"/>
    <mergeCell ref="B37:M37"/>
    <mergeCell ref="B28:C28"/>
    <mergeCell ref="D24:M24"/>
    <mergeCell ref="B20:M20"/>
    <mergeCell ref="C30:D30"/>
    <mergeCell ref="F30:G30"/>
    <mergeCell ref="K30:M31"/>
    <mergeCell ref="B32:C32"/>
    <mergeCell ref="B33:C33"/>
    <mergeCell ref="B26:C26"/>
    <mergeCell ref="D33:M33"/>
    <mergeCell ref="I77:J77"/>
    <mergeCell ref="F77:G77"/>
    <mergeCell ref="B77:C77"/>
    <mergeCell ref="D100:K100"/>
    <mergeCell ref="D65:G65"/>
    <mergeCell ref="D104:K104"/>
    <mergeCell ref="H65:I65"/>
    <mergeCell ref="J65:M65"/>
    <mergeCell ref="B71:C72"/>
    <mergeCell ref="F73:G73"/>
    <mergeCell ref="B82:C82"/>
    <mergeCell ref="F82:G82"/>
    <mergeCell ref="I82:J82"/>
    <mergeCell ref="B67:M67"/>
    <mergeCell ref="F80:G80"/>
    <mergeCell ref="I78:J78"/>
    <mergeCell ref="F78:G78"/>
    <mergeCell ref="B79:C79"/>
    <mergeCell ref="F79:G79"/>
    <mergeCell ref="I79:J79"/>
    <mergeCell ref="B78:C78"/>
    <mergeCell ref="B98:M98"/>
    <mergeCell ref="B104:C104"/>
    <mergeCell ref="B94:C94"/>
    <mergeCell ref="D94:E94"/>
    <mergeCell ref="G94:H94"/>
    <mergeCell ref="I94:J94"/>
    <mergeCell ref="K94:L94"/>
    <mergeCell ref="K96:L96"/>
    <mergeCell ref="I80:J80"/>
    <mergeCell ref="B96:C96"/>
    <mergeCell ref="D96:E96"/>
    <mergeCell ref="G96:H96"/>
    <mergeCell ref="I96:J96"/>
    <mergeCell ref="B87:M88"/>
    <mergeCell ref="B90:M90"/>
    <mergeCell ref="B92:C92"/>
    <mergeCell ref="D92:E92"/>
    <mergeCell ref="G92:H92"/>
    <mergeCell ref="I92:J92"/>
    <mergeCell ref="K92:L92"/>
    <mergeCell ref="B83:J83"/>
    <mergeCell ref="B80:C80"/>
    <mergeCell ref="D85:M85"/>
    <mergeCell ref="L82:M82"/>
    <mergeCell ref="L83:M83"/>
    <mergeCell ref="F75:G75"/>
    <mergeCell ref="I75:J75"/>
    <mergeCell ref="B75:C75"/>
    <mergeCell ref="E58:F58"/>
    <mergeCell ref="E59:F59"/>
    <mergeCell ref="B59:C59"/>
    <mergeCell ref="B62:C62"/>
    <mergeCell ref="B49:M49"/>
    <mergeCell ref="B63:C63"/>
    <mergeCell ref="I73:J73"/>
    <mergeCell ref="E60:F60"/>
    <mergeCell ref="E61:F61"/>
    <mergeCell ref="E62:F62"/>
    <mergeCell ref="E53:F53"/>
    <mergeCell ref="D52:F52"/>
    <mergeCell ref="E63:F63"/>
    <mergeCell ref="I62:I63"/>
    <mergeCell ref="I52:J53"/>
    <mergeCell ref="I56:J57"/>
    <mergeCell ref="I60:J61"/>
    <mergeCell ref="J62:J63"/>
    <mergeCell ref="D71:G71"/>
    <mergeCell ref="H71:J72"/>
    <mergeCell ref="K71:M72"/>
    <mergeCell ref="B69:M69"/>
    <mergeCell ref="L52:M53"/>
    <mergeCell ref="L56:M57"/>
    <mergeCell ref="B65:C65"/>
    <mergeCell ref="D43:M43"/>
    <mergeCell ref="B47:M47"/>
    <mergeCell ref="B45:C45"/>
    <mergeCell ref="D45:M45"/>
    <mergeCell ref="B41:C41"/>
    <mergeCell ref="B58:C58"/>
    <mergeCell ref="J41:K41"/>
    <mergeCell ref="B43:C43"/>
    <mergeCell ref="B57:C57"/>
    <mergeCell ref="F41:G41"/>
    <mergeCell ref="B52:C53"/>
    <mergeCell ref="B54:C54"/>
    <mergeCell ref="B56:C56"/>
    <mergeCell ref="B55:C55"/>
    <mergeCell ref="B60:C60"/>
    <mergeCell ref="B61:C61"/>
    <mergeCell ref="E55:F55"/>
    <mergeCell ref="E56:F56"/>
    <mergeCell ref="E57:F57"/>
    <mergeCell ref="B102:C102"/>
    <mergeCell ref="D102:K102"/>
    <mergeCell ref="B14:M14"/>
    <mergeCell ref="B18:M18"/>
    <mergeCell ref="B12:C12"/>
    <mergeCell ref="B100:C100"/>
    <mergeCell ref="B2:M2"/>
    <mergeCell ref="B4:M4"/>
    <mergeCell ref="B6:M7"/>
    <mergeCell ref="B9:C9"/>
    <mergeCell ref="D9:M9"/>
    <mergeCell ref="I81:J81"/>
    <mergeCell ref="B81:C81"/>
    <mergeCell ref="B74:C74"/>
    <mergeCell ref="F81:G81"/>
    <mergeCell ref="F74:G74"/>
    <mergeCell ref="B76:C76"/>
    <mergeCell ref="F76:G76"/>
    <mergeCell ref="I76:J76"/>
    <mergeCell ref="B73:C73"/>
    <mergeCell ref="B85:C85"/>
    <mergeCell ref="I74:J74"/>
    <mergeCell ref="E54:F54"/>
    <mergeCell ref="F72:G72"/>
    <mergeCell ref="L73:M73"/>
    <mergeCell ref="L74:M74"/>
    <mergeCell ref="L75:M75"/>
    <mergeCell ref="L76:M76"/>
    <mergeCell ref="L77:M77"/>
    <mergeCell ref="L78:M78"/>
    <mergeCell ref="L79:M79"/>
    <mergeCell ref="L80:M80"/>
    <mergeCell ref="L81:M81"/>
  </mergeCells>
  <phoneticPr fontId="1"/>
  <conditionalFormatting sqref="B16:M16">
    <cfRule type="cellIs" dxfId="10" priority="73" operator="equal">
      <formula>$K$112</formula>
    </cfRule>
    <cfRule type="cellIs" dxfId="9" priority="74" operator="equal">
      <formula>$K$111</formula>
    </cfRule>
  </conditionalFormatting>
  <conditionalFormatting sqref="B37:M42 B43:G43 B44:M44 B45:G45 B46:M46 B47:G47 B48:M48">
    <cfRule type="expression" dxfId="8" priority="303">
      <formula>$D$22=$C$112</formula>
    </cfRule>
  </conditionalFormatting>
  <conditionalFormatting sqref="B37:M42 B43:G43 B44:M44 B45:G45 B46:M46 B47:G47 B48:M66 B67:G67 B68:M68">
    <cfRule type="expression" dxfId="7" priority="313">
      <formula>$D$22=$C$110</formula>
    </cfRule>
  </conditionalFormatting>
  <conditionalFormatting sqref="B49:M66 B67:G67 B68:M68">
    <cfRule type="expression" dxfId="6" priority="322">
      <formula>$D$22=$C$111</formula>
    </cfRule>
  </conditionalFormatting>
  <conditionalFormatting sqref="D102">
    <cfRule type="cellIs" dxfId="5" priority="11" stopIfTrue="1" operator="notEqual">
      <formula>"選択済み"</formula>
    </cfRule>
  </conditionalFormatting>
  <conditionalFormatting sqref="D104">
    <cfRule type="cellIs" dxfId="4" priority="104" stopIfTrue="1" operator="notEqual">
      <formula>"選択済み"</formula>
    </cfRule>
  </conditionalFormatting>
  <conditionalFormatting sqref="L102">
    <cfRule type="expression" dxfId="3" priority="9" stopIfTrue="1">
      <formula>#REF!="Ⅲ[再生可能エネルギー供給量]"</formula>
    </cfRule>
    <cfRule type="expression" dxfId="2" priority="10" stopIfTrue="1">
      <formula>#REF!="Ⅰ[想定削減率]"</formula>
    </cfRule>
  </conditionalFormatting>
  <conditionalFormatting sqref="L104">
    <cfRule type="expression" dxfId="1" priority="102" stopIfTrue="1">
      <formula>#REF!="Ⅲ[再生可能エネルギー供給量]"</formula>
    </cfRule>
    <cfRule type="expression" dxfId="0" priority="103" stopIfTrue="1">
      <formula>#REF!="Ⅰ[想定削減率]"</formula>
    </cfRule>
  </conditionalFormatting>
  <dataValidations count="6">
    <dataValidation type="list" allowBlank="1" showInputMessage="1" showErrorMessage="1" sqref="D22" xr:uid="{FEDCDEA2-67D5-47D5-B721-C856C1964233}">
      <formula1>$C$110:$C$112</formula1>
    </dataValidation>
    <dataValidation type="list" allowBlank="1" showInputMessage="1" showErrorMessage="1" sqref="D26" xr:uid="{23090683-1A10-4127-9187-8888FB99600B}">
      <formula1>$D$110:$D$114</formula1>
    </dataValidation>
    <dataValidation type="list" allowBlank="1" showInputMessage="1" showErrorMessage="1" sqref="B30" xr:uid="{5C4F4C37-3191-4480-AECA-6364C4196F9F}">
      <formula1>$I$110:$I$111</formula1>
    </dataValidation>
    <dataValidation type="list" allowBlank="1" showInputMessage="1" showErrorMessage="1" sqref="B16:M16" xr:uid="{4AE68BB1-2ADC-4146-90DC-4F1730BE3CFC}">
      <formula1>$K$110:$K$112</formula1>
    </dataValidation>
    <dataValidation type="list" allowBlank="1" showInputMessage="1" showErrorMessage="1" sqref="D12" xr:uid="{0465B2A4-ECE7-46CC-B6B5-0FD785199F26}">
      <formula1>$C$133:$C$180</formula1>
    </dataValidation>
    <dataValidation type="list" allowBlank="1" showInputMessage="1" showErrorMessage="1" sqref="E12" xr:uid="{506A13CA-D3A7-4788-9F97-28D7FF62362D}">
      <formula1>OFFSET($C$133,MATCH($D$12,$C$133:$C$181,0)-1,1,1,COUNTA(OFFSET($C$133,MATCH($D$12,$C$133:$C$181,0)-1,1,1,25))-COUNTBLANK(OFFSET($C$133,MATCH($D$12,$C$133:$C$181,0)-1,1,1,25)))</formula1>
    </dataValidation>
  </dataValidations>
  <hyperlinks>
    <hyperlink ref="L104" location="算定シート!D22" display="D22" xr:uid="{C415AE13-4E14-4932-BAC2-F9F58D7764AC}"/>
    <hyperlink ref="L102" location="算定シート!E12" display="E12" xr:uid="{65054F22-B21C-456D-ABF7-375495B7D0E7}"/>
  </hyperlinks>
  <pageMargins left="0.7" right="0.7" top="0.75" bottom="0.75" header="0.3" footer="0.3"/>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1C55D-85A6-4D35-8DD9-C85E3157B447}">
  <sheetPr>
    <tabColor theme="0" tint="-0.499984740745262"/>
  </sheetPr>
  <dimension ref="A1"/>
  <sheetViews>
    <sheetView workbookViewId="0">
      <selection activeCell="D180" sqref="D180"/>
    </sheetView>
  </sheetViews>
  <sheetFormatPr defaultRowHeight="18.45" x14ac:dyDescent="0.6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06D15-85A9-49CC-8E78-0D51E882289B}">
  <sheetPr codeName="Sheet3">
    <tabColor theme="0" tint="-0.499984740745262"/>
  </sheetPr>
  <dimension ref="A1:P160"/>
  <sheetViews>
    <sheetView topLeftCell="A156" workbookViewId="0">
      <selection activeCell="D180" sqref="D180"/>
    </sheetView>
  </sheetViews>
  <sheetFormatPr defaultColWidth="8.7109375" defaultRowHeight="18.45" x14ac:dyDescent="0.65"/>
  <cols>
    <col min="1" max="16384" width="8.7109375" style="1"/>
  </cols>
  <sheetData>
    <row r="1" spans="1:16" x14ac:dyDescent="0.65">
      <c r="A1" s="2"/>
      <c r="B1" s="2">
        <v>3</v>
      </c>
      <c r="C1" s="2">
        <v>2</v>
      </c>
      <c r="D1" s="2">
        <v>4</v>
      </c>
      <c r="E1" s="2">
        <v>5</v>
      </c>
      <c r="F1" s="2">
        <v>6</v>
      </c>
      <c r="G1" s="2">
        <v>7</v>
      </c>
      <c r="H1" s="2">
        <v>8</v>
      </c>
      <c r="I1" s="2">
        <v>9</v>
      </c>
      <c r="J1" s="2">
        <v>10</v>
      </c>
      <c r="K1" s="2">
        <v>11</v>
      </c>
      <c r="L1" s="2">
        <v>12</v>
      </c>
      <c r="M1" s="2">
        <v>13</v>
      </c>
      <c r="N1" s="2">
        <v>14</v>
      </c>
      <c r="O1" s="2">
        <v>15</v>
      </c>
      <c r="P1" s="2">
        <v>16</v>
      </c>
    </row>
    <row r="2" spans="1:16" x14ac:dyDescent="0.65">
      <c r="A2" s="4" t="s">
        <v>96</v>
      </c>
      <c r="B2" s="4" t="s">
        <v>94</v>
      </c>
      <c r="C2" s="4" t="s">
        <v>97</v>
      </c>
      <c r="D2" s="4" t="s">
        <v>98</v>
      </c>
      <c r="E2" s="4" t="s">
        <v>99</v>
      </c>
      <c r="F2" s="4" t="s">
        <v>100</v>
      </c>
      <c r="G2" s="4" t="s">
        <v>101</v>
      </c>
      <c r="H2" s="4" t="s">
        <v>102</v>
      </c>
      <c r="I2" s="4" t="s">
        <v>103</v>
      </c>
      <c r="J2" s="4" t="s">
        <v>104</v>
      </c>
      <c r="K2" s="4" t="s">
        <v>105</v>
      </c>
      <c r="L2" s="4" t="s">
        <v>106</v>
      </c>
      <c r="M2" s="4" t="s">
        <v>107</v>
      </c>
      <c r="N2" s="4" t="s">
        <v>108</v>
      </c>
      <c r="O2" s="4" t="s">
        <v>109</v>
      </c>
      <c r="P2" s="4" t="s">
        <v>110</v>
      </c>
    </row>
    <row r="3" spans="1:16" x14ac:dyDescent="0.65">
      <c r="A3" s="2">
        <v>47401</v>
      </c>
      <c r="B3" s="2" t="s">
        <v>111</v>
      </c>
      <c r="C3" s="2" t="s">
        <v>112</v>
      </c>
      <c r="D3" s="3">
        <v>1.3</v>
      </c>
      <c r="E3" s="3">
        <v>1.3</v>
      </c>
      <c r="F3" s="3">
        <v>1.3</v>
      </c>
      <c r="G3" s="3">
        <v>1.3</v>
      </c>
      <c r="H3" s="3">
        <v>1.3</v>
      </c>
      <c r="I3" s="3">
        <v>1.3</v>
      </c>
      <c r="J3" s="3">
        <v>1.3</v>
      </c>
      <c r="K3" s="3">
        <v>1.3</v>
      </c>
      <c r="L3" s="3">
        <v>1.3</v>
      </c>
      <c r="M3" s="3">
        <v>1.3</v>
      </c>
      <c r="N3" s="3">
        <v>1.3</v>
      </c>
      <c r="O3" s="3">
        <v>1.3</v>
      </c>
      <c r="P3" s="3">
        <v>1.3</v>
      </c>
    </row>
    <row r="4" spans="1:16" x14ac:dyDescent="0.65">
      <c r="A4" s="2">
        <v>47402</v>
      </c>
      <c r="B4" s="2" t="s">
        <v>111</v>
      </c>
      <c r="C4" s="2" t="s">
        <v>113</v>
      </c>
      <c r="D4" s="3">
        <v>1.3</v>
      </c>
      <c r="E4" s="3">
        <v>1.3</v>
      </c>
      <c r="F4" s="3">
        <v>1.3</v>
      </c>
      <c r="G4" s="3">
        <v>1.3</v>
      </c>
      <c r="H4" s="3">
        <v>1.3</v>
      </c>
      <c r="I4" s="3">
        <v>1.3</v>
      </c>
      <c r="J4" s="3">
        <v>1.3</v>
      </c>
      <c r="K4" s="3">
        <v>1.3</v>
      </c>
      <c r="L4" s="3">
        <v>1.3</v>
      </c>
      <c r="M4" s="3">
        <v>1.3</v>
      </c>
      <c r="N4" s="3">
        <v>1.3</v>
      </c>
      <c r="O4" s="3">
        <v>1.3</v>
      </c>
      <c r="P4" s="3">
        <v>1.3</v>
      </c>
    </row>
    <row r="5" spans="1:16" x14ac:dyDescent="0.65">
      <c r="A5" s="2">
        <v>47404</v>
      </c>
      <c r="B5" s="2" t="s">
        <v>111</v>
      </c>
      <c r="C5" s="2" t="s">
        <v>114</v>
      </c>
      <c r="D5" s="3">
        <v>1.3</v>
      </c>
      <c r="E5" s="3">
        <v>1.3</v>
      </c>
      <c r="F5" s="3">
        <v>1.3</v>
      </c>
      <c r="G5" s="3">
        <v>1.3</v>
      </c>
      <c r="H5" s="3">
        <v>1.3</v>
      </c>
      <c r="I5" s="3">
        <v>1.3</v>
      </c>
      <c r="J5" s="3">
        <v>1.3</v>
      </c>
      <c r="K5" s="3">
        <v>1.3</v>
      </c>
      <c r="L5" s="3">
        <v>1.3</v>
      </c>
      <c r="M5" s="3">
        <v>1.3</v>
      </c>
      <c r="N5" s="3">
        <v>1.3</v>
      </c>
      <c r="O5" s="3">
        <v>1.3</v>
      </c>
      <c r="P5" s="3">
        <v>1.3</v>
      </c>
    </row>
    <row r="6" spans="1:16" x14ac:dyDescent="0.65">
      <c r="A6" s="2">
        <v>47405</v>
      </c>
      <c r="B6" s="2" t="s">
        <v>111</v>
      </c>
      <c r="C6" s="2" t="s">
        <v>115</v>
      </c>
      <c r="D6" s="3">
        <v>1.3</v>
      </c>
      <c r="E6" s="3">
        <v>1.3</v>
      </c>
      <c r="F6" s="3">
        <v>1.3</v>
      </c>
      <c r="G6" s="3">
        <v>1.3</v>
      </c>
      <c r="H6" s="3">
        <v>1.3</v>
      </c>
      <c r="I6" s="3">
        <v>1.3</v>
      </c>
      <c r="J6" s="3">
        <v>1.3</v>
      </c>
      <c r="K6" s="3">
        <v>1.3</v>
      </c>
      <c r="L6" s="3">
        <v>1.3</v>
      </c>
      <c r="M6" s="3">
        <v>1.3</v>
      </c>
      <c r="N6" s="3">
        <v>1.3</v>
      </c>
      <c r="O6" s="3">
        <v>1.3</v>
      </c>
      <c r="P6" s="3">
        <v>1.3</v>
      </c>
    </row>
    <row r="7" spans="1:16" x14ac:dyDescent="0.65">
      <c r="A7" s="2">
        <v>47406</v>
      </c>
      <c r="B7" s="2" t="s">
        <v>111</v>
      </c>
      <c r="C7" s="2" t="s">
        <v>116</v>
      </c>
      <c r="D7" s="3">
        <v>1.3</v>
      </c>
      <c r="E7" s="3">
        <v>1.3</v>
      </c>
      <c r="F7" s="3">
        <v>1.3</v>
      </c>
      <c r="G7" s="3">
        <v>1.3</v>
      </c>
      <c r="H7" s="3">
        <v>1.3</v>
      </c>
      <c r="I7" s="3">
        <v>1.3</v>
      </c>
      <c r="J7" s="3">
        <v>1.3</v>
      </c>
      <c r="K7" s="3">
        <v>1.3</v>
      </c>
      <c r="L7" s="3">
        <v>1.3</v>
      </c>
      <c r="M7" s="3">
        <v>1.3</v>
      </c>
      <c r="N7" s="3">
        <v>1.3</v>
      </c>
      <c r="O7" s="3">
        <v>1.3</v>
      </c>
      <c r="P7" s="3">
        <v>1.3</v>
      </c>
    </row>
    <row r="8" spans="1:16" x14ac:dyDescent="0.65">
      <c r="A8" s="2">
        <v>47407</v>
      </c>
      <c r="B8" s="2" t="s">
        <v>111</v>
      </c>
      <c r="C8" s="2" t="s">
        <v>117</v>
      </c>
      <c r="D8" s="3">
        <v>1.3</v>
      </c>
      <c r="E8" s="3">
        <v>1.3</v>
      </c>
      <c r="F8" s="3">
        <v>1.3</v>
      </c>
      <c r="G8" s="3">
        <v>1.3</v>
      </c>
      <c r="H8" s="3">
        <v>1.3</v>
      </c>
      <c r="I8" s="3">
        <v>1.3</v>
      </c>
      <c r="J8" s="3">
        <v>1.3</v>
      </c>
      <c r="K8" s="3">
        <v>1.3</v>
      </c>
      <c r="L8" s="3">
        <v>1.3</v>
      </c>
      <c r="M8" s="3">
        <v>1.3</v>
      </c>
      <c r="N8" s="3">
        <v>1.3</v>
      </c>
      <c r="O8" s="3">
        <v>1.3</v>
      </c>
      <c r="P8" s="3">
        <v>1.3</v>
      </c>
    </row>
    <row r="9" spans="1:16" x14ac:dyDescent="0.65">
      <c r="A9" s="2">
        <v>47409</v>
      </c>
      <c r="B9" s="2" t="s">
        <v>111</v>
      </c>
      <c r="C9" s="2" t="s">
        <v>118</v>
      </c>
      <c r="D9" s="3">
        <v>1.3</v>
      </c>
      <c r="E9" s="3">
        <v>1.3</v>
      </c>
      <c r="F9" s="3">
        <v>1.3</v>
      </c>
      <c r="G9" s="3">
        <v>1.3</v>
      </c>
      <c r="H9" s="3">
        <v>1.3</v>
      </c>
      <c r="I9" s="3">
        <v>1.3</v>
      </c>
      <c r="J9" s="3">
        <v>1.3</v>
      </c>
      <c r="K9" s="3">
        <v>1.3</v>
      </c>
      <c r="L9" s="3">
        <v>1.3</v>
      </c>
      <c r="M9" s="3">
        <v>1.3</v>
      </c>
      <c r="N9" s="3">
        <v>1.3</v>
      </c>
      <c r="O9" s="3">
        <v>1.3</v>
      </c>
      <c r="P9" s="3">
        <v>1.3</v>
      </c>
    </row>
    <row r="10" spans="1:16" x14ac:dyDescent="0.65">
      <c r="A10" s="2">
        <v>47411</v>
      </c>
      <c r="B10" s="2" t="s">
        <v>111</v>
      </c>
      <c r="C10" s="2" t="s">
        <v>119</v>
      </c>
      <c r="D10" s="3">
        <v>1.3</v>
      </c>
      <c r="E10" s="3">
        <v>1.3</v>
      </c>
      <c r="F10" s="3">
        <v>1.3</v>
      </c>
      <c r="G10" s="3">
        <v>1.3</v>
      </c>
      <c r="H10" s="3">
        <v>1.3</v>
      </c>
      <c r="I10" s="3">
        <v>1.3</v>
      </c>
      <c r="J10" s="3">
        <v>1.3</v>
      </c>
      <c r="K10" s="3">
        <v>1.3</v>
      </c>
      <c r="L10" s="3">
        <v>1.3</v>
      </c>
      <c r="M10" s="3">
        <v>1.3</v>
      </c>
      <c r="N10" s="3">
        <v>1.3</v>
      </c>
      <c r="O10" s="3">
        <v>1.3</v>
      </c>
      <c r="P10" s="3">
        <v>1.3</v>
      </c>
    </row>
    <row r="11" spans="1:16" x14ac:dyDescent="0.65">
      <c r="A11" s="2">
        <v>47412</v>
      </c>
      <c r="B11" s="2" t="s">
        <v>111</v>
      </c>
      <c r="C11" s="2" t="s">
        <v>120</v>
      </c>
      <c r="D11" s="3">
        <v>1.3</v>
      </c>
      <c r="E11" s="3">
        <v>1.3</v>
      </c>
      <c r="F11" s="3">
        <v>1.3</v>
      </c>
      <c r="G11" s="3">
        <v>1.3</v>
      </c>
      <c r="H11" s="3">
        <v>1.3</v>
      </c>
      <c r="I11" s="3">
        <v>1.3</v>
      </c>
      <c r="J11" s="3">
        <v>1.3</v>
      </c>
      <c r="K11" s="3">
        <v>1.3</v>
      </c>
      <c r="L11" s="3">
        <v>1.3</v>
      </c>
      <c r="M11" s="3">
        <v>1.3</v>
      </c>
      <c r="N11" s="3">
        <v>1.3</v>
      </c>
      <c r="O11" s="3">
        <v>1.3</v>
      </c>
      <c r="P11" s="3">
        <v>1.3</v>
      </c>
    </row>
    <row r="12" spans="1:16" x14ac:dyDescent="0.65">
      <c r="A12" s="2">
        <v>47413</v>
      </c>
      <c r="B12" s="2" t="s">
        <v>111</v>
      </c>
      <c r="C12" s="2" t="s">
        <v>121</v>
      </c>
      <c r="D12" s="3">
        <v>1.3</v>
      </c>
      <c r="E12" s="3">
        <v>1.3</v>
      </c>
      <c r="F12" s="3">
        <v>1.3</v>
      </c>
      <c r="G12" s="3">
        <v>1.3</v>
      </c>
      <c r="H12" s="3">
        <v>1.3</v>
      </c>
      <c r="I12" s="3">
        <v>1.3</v>
      </c>
      <c r="J12" s="3">
        <v>1.3</v>
      </c>
      <c r="K12" s="3">
        <v>1.3</v>
      </c>
      <c r="L12" s="3">
        <v>1.3</v>
      </c>
      <c r="M12" s="3">
        <v>1.3</v>
      </c>
      <c r="N12" s="3">
        <v>1.3</v>
      </c>
      <c r="O12" s="3">
        <v>1.3</v>
      </c>
      <c r="P12" s="3">
        <v>1.3</v>
      </c>
    </row>
    <row r="13" spans="1:16" x14ac:dyDescent="0.65">
      <c r="A13" s="2">
        <v>47417</v>
      </c>
      <c r="B13" s="2" t="s">
        <v>111</v>
      </c>
      <c r="C13" s="2" t="s">
        <v>122</v>
      </c>
      <c r="D13" s="3">
        <v>1.3</v>
      </c>
      <c r="E13" s="3">
        <v>1.3</v>
      </c>
      <c r="F13" s="3">
        <v>1.3</v>
      </c>
      <c r="G13" s="3">
        <v>1.3</v>
      </c>
      <c r="H13" s="3">
        <v>1.3</v>
      </c>
      <c r="I13" s="3">
        <v>1.3</v>
      </c>
      <c r="J13" s="3">
        <v>1.3</v>
      </c>
      <c r="K13" s="3">
        <v>1.3</v>
      </c>
      <c r="L13" s="3">
        <v>1.3</v>
      </c>
      <c r="M13" s="3">
        <v>1.3</v>
      </c>
      <c r="N13" s="3">
        <v>1.3</v>
      </c>
      <c r="O13" s="3">
        <v>1.3</v>
      </c>
      <c r="P13" s="3">
        <v>1.3</v>
      </c>
    </row>
    <row r="14" spans="1:16" x14ac:dyDescent="0.65">
      <c r="A14" s="2">
        <v>47418</v>
      </c>
      <c r="B14" s="2" t="s">
        <v>111</v>
      </c>
      <c r="C14" s="2" t="s">
        <v>123</v>
      </c>
      <c r="D14" s="3">
        <v>1.3</v>
      </c>
      <c r="E14" s="3">
        <v>1.3</v>
      </c>
      <c r="F14" s="3">
        <v>1.3</v>
      </c>
      <c r="G14" s="3">
        <v>1.3</v>
      </c>
      <c r="H14" s="3">
        <v>1.3</v>
      </c>
      <c r="I14" s="3">
        <v>1.3</v>
      </c>
      <c r="J14" s="3">
        <v>1.3</v>
      </c>
      <c r="K14" s="3">
        <v>1.3</v>
      </c>
      <c r="L14" s="3">
        <v>1.3</v>
      </c>
      <c r="M14" s="3">
        <v>1.3</v>
      </c>
      <c r="N14" s="3">
        <v>1.3</v>
      </c>
      <c r="O14" s="3">
        <v>1.3</v>
      </c>
      <c r="P14" s="3">
        <v>1.3</v>
      </c>
    </row>
    <row r="15" spans="1:16" x14ac:dyDescent="0.65">
      <c r="A15" s="2">
        <v>47420</v>
      </c>
      <c r="B15" s="2" t="s">
        <v>111</v>
      </c>
      <c r="C15" s="2" t="s">
        <v>124</v>
      </c>
      <c r="D15" s="3">
        <v>1.3</v>
      </c>
      <c r="E15" s="3">
        <v>1.3</v>
      </c>
      <c r="F15" s="3">
        <v>1.3</v>
      </c>
      <c r="G15" s="3">
        <v>1.3</v>
      </c>
      <c r="H15" s="3">
        <v>1.3</v>
      </c>
      <c r="I15" s="3">
        <v>1.3</v>
      </c>
      <c r="J15" s="3">
        <v>1.3</v>
      </c>
      <c r="K15" s="3">
        <v>1.3</v>
      </c>
      <c r="L15" s="3">
        <v>1.3</v>
      </c>
      <c r="M15" s="3">
        <v>1.3</v>
      </c>
      <c r="N15" s="3">
        <v>1.3</v>
      </c>
      <c r="O15" s="3">
        <v>1.3</v>
      </c>
      <c r="P15" s="3">
        <v>1.3</v>
      </c>
    </row>
    <row r="16" spans="1:16" x14ac:dyDescent="0.65">
      <c r="A16" s="2">
        <v>47421</v>
      </c>
      <c r="B16" s="2" t="s">
        <v>111</v>
      </c>
      <c r="C16" s="2" t="s">
        <v>125</v>
      </c>
      <c r="D16" s="3">
        <v>1.3</v>
      </c>
      <c r="E16" s="3">
        <v>1.3</v>
      </c>
      <c r="F16" s="3">
        <v>1.3</v>
      </c>
      <c r="G16" s="3">
        <v>1.3</v>
      </c>
      <c r="H16" s="3">
        <v>1.3</v>
      </c>
      <c r="I16" s="3">
        <v>1.3</v>
      </c>
      <c r="J16" s="3">
        <v>1.3</v>
      </c>
      <c r="K16" s="3">
        <v>1.3</v>
      </c>
      <c r="L16" s="3">
        <v>1.3</v>
      </c>
      <c r="M16" s="3">
        <v>1.3</v>
      </c>
      <c r="N16" s="3">
        <v>1.3</v>
      </c>
      <c r="O16" s="3">
        <v>1.3</v>
      </c>
      <c r="P16" s="3">
        <v>1.3</v>
      </c>
    </row>
    <row r="17" spans="1:16" x14ac:dyDescent="0.65">
      <c r="A17" s="2">
        <v>47423</v>
      </c>
      <c r="B17" s="2" t="s">
        <v>111</v>
      </c>
      <c r="C17" s="2" t="s">
        <v>126</v>
      </c>
      <c r="D17" s="3">
        <v>1.3</v>
      </c>
      <c r="E17" s="3">
        <v>1.3</v>
      </c>
      <c r="F17" s="3">
        <v>1.3</v>
      </c>
      <c r="G17" s="3">
        <v>1.3</v>
      </c>
      <c r="H17" s="3">
        <v>1.3</v>
      </c>
      <c r="I17" s="3">
        <v>1.3</v>
      </c>
      <c r="J17" s="3">
        <v>1.3</v>
      </c>
      <c r="K17" s="3">
        <v>1.3</v>
      </c>
      <c r="L17" s="3">
        <v>1.3</v>
      </c>
      <c r="M17" s="3">
        <v>1.3</v>
      </c>
      <c r="N17" s="3">
        <v>1.3</v>
      </c>
      <c r="O17" s="3">
        <v>1.3</v>
      </c>
      <c r="P17" s="3">
        <v>1.3</v>
      </c>
    </row>
    <row r="18" spans="1:16" x14ac:dyDescent="0.65">
      <c r="A18" s="2">
        <v>47424</v>
      </c>
      <c r="B18" s="2" t="s">
        <v>111</v>
      </c>
      <c r="C18" s="2" t="s">
        <v>127</v>
      </c>
      <c r="D18" s="3">
        <v>1.3</v>
      </c>
      <c r="E18" s="3">
        <v>1.3</v>
      </c>
      <c r="F18" s="3">
        <v>1.3</v>
      </c>
      <c r="G18" s="3">
        <v>1.3</v>
      </c>
      <c r="H18" s="3">
        <v>1.3</v>
      </c>
      <c r="I18" s="3">
        <v>1.3</v>
      </c>
      <c r="J18" s="3">
        <v>1.3</v>
      </c>
      <c r="K18" s="3">
        <v>1.3</v>
      </c>
      <c r="L18" s="3">
        <v>1.3</v>
      </c>
      <c r="M18" s="3">
        <v>1.3</v>
      </c>
      <c r="N18" s="3">
        <v>1.3</v>
      </c>
      <c r="O18" s="3">
        <v>1.3</v>
      </c>
      <c r="P18" s="3">
        <v>1.3</v>
      </c>
    </row>
    <row r="19" spans="1:16" x14ac:dyDescent="0.65">
      <c r="A19" s="2">
        <v>47426</v>
      </c>
      <c r="B19" s="2" t="s">
        <v>111</v>
      </c>
      <c r="C19" s="2" t="s">
        <v>128</v>
      </c>
      <c r="D19" s="3">
        <v>1.3</v>
      </c>
      <c r="E19" s="3">
        <v>1.3</v>
      </c>
      <c r="F19" s="3">
        <v>1.3</v>
      </c>
      <c r="G19" s="3">
        <v>1.3</v>
      </c>
      <c r="H19" s="3">
        <v>1.3</v>
      </c>
      <c r="I19" s="3">
        <v>1.3</v>
      </c>
      <c r="J19" s="3">
        <v>1.3</v>
      </c>
      <c r="K19" s="3">
        <v>1.3</v>
      </c>
      <c r="L19" s="3">
        <v>1.3</v>
      </c>
      <c r="M19" s="3">
        <v>1.3</v>
      </c>
      <c r="N19" s="3">
        <v>1.3</v>
      </c>
      <c r="O19" s="3">
        <v>1.3</v>
      </c>
      <c r="P19" s="3">
        <v>1.3</v>
      </c>
    </row>
    <row r="20" spans="1:16" x14ac:dyDescent="0.65">
      <c r="A20" s="2">
        <v>47428</v>
      </c>
      <c r="B20" s="2" t="s">
        <v>111</v>
      </c>
      <c r="C20" s="2" t="s">
        <v>129</v>
      </c>
      <c r="D20" s="3">
        <v>1.3</v>
      </c>
      <c r="E20" s="3">
        <v>1.3</v>
      </c>
      <c r="F20" s="3">
        <v>1.3</v>
      </c>
      <c r="G20" s="3">
        <v>1.3</v>
      </c>
      <c r="H20" s="3">
        <v>1.3</v>
      </c>
      <c r="I20" s="3">
        <v>1.3</v>
      </c>
      <c r="J20" s="3">
        <v>1.3</v>
      </c>
      <c r="K20" s="3">
        <v>1.3</v>
      </c>
      <c r="L20" s="3">
        <v>1.3</v>
      </c>
      <c r="M20" s="3">
        <v>1.3</v>
      </c>
      <c r="N20" s="3">
        <v>1.3</v>
      </c>
      <c r="O20" s="3">
        <v>1.3</v>
      </c>
      <c r="P20" s="3">
        <v>1.3</v>
      </c>
    </row>
    <row r="21" spans="1:16" x14ac:dyDescent="0.65">
      <c r="A21" s="2">
        <v>47430</v>
      </c>
      <c r="B21" s="2" t="s">
        <v>111</v>
      </c>
      <c r="C21" s="2" t="s">
        <v>130</v>
      </c>
      <c r="D21" s="3">
        <v>1.3</v>
      </c>
      <c r="E21" s="3">
        <v>1.3</v>
      </c>
      <c r="F21" s="3">
        <v>1.3</v>
      </c>
      <c r="G21" s="3">
        <v>1.3</v>
      </c>
      <c r="H21" s="3">
        <v>1.3</v>
      </c>
      <c r="I21" s="3">
        <v>1.3</v>
      </c>
      <c r="J21" s="3">
        <v>1.3</v>
      </c>
      <c r="K21" s="3">
        <v>1.3</v>
      </c>
      <c r="L21" s="3">
        <v>1.3</v>
      </c>
      <c r="M21" s="3">
        <v>1.3</v>
      </c>
      <c r="N21" s="3">
        <v>1.3</v>
      </c>
      <c r="O21" s="3">
        <v>1.3</v>
      </c>
      <c r="P21" s="3">
        <v>1.3</v>
      </c>
    </row>
    <row r="22" spans="1:16" x14ac:dyDescent="0.65">
      <c r="A22" s="2">
        <v>47433</v>
      </c>
      <c r="B22" s="2" t="s">
        <v>111</v>
      </c>
      <c r="C22" s="2" t="s">
        <v>131</v>
      </c>
      <c r="D22" s="3">
        <v>1.3</v>
      </c>
      <c r="E22" s="3">
        <v>1.3</v>
      </c>
      <c r="F22" s="3">
        <v>1.3</v>
      </c>
      <c r="G22" s="3">
        <v>1.3</v>
      </c>
      <c r="H22" s="3">
        <v>1.3</v>
      </c>
      <c r="I22" s="3">
        <v>1.3</v>
      </c>
      <c r="J22" s="3">
        <v>1.3</v>
      </c>
      <c r="K22" s="3">
        <v>1.3</v>
      </c>
      <c r="L22" s="3">
        <v>1.3</v>
      </c>
      <c r="M22" s="3">
        <v>1.3</v>
      </c>
      <c r="N22" s="3">
        <v>1.3</v>
      </c>
      <c r="O22" s="3">
        <v>1.3</v>
      </c>
      <c r="P22" s="3">
        <v>1.3</v>
      </c>
    </row>
    <row r="23" spans="1:16" x14ac:dyDescent="0.65">
      <c r="A23" s="2">
        <v>47435</v>
      </c>
      <c r="B23" s="2" t="s">
        <v>111</v>
      </c>
      <c r="C23" s="2" t="s">
        <v>132</v>
      </c>
      <c r="D23" s="3">
        <v>1.3</v>
      </c>
      <c r="E23" s="3">
        <v>1.3</v>
      </c>
      <c r="F23" s="3">
        <v>1.3</v>
      </c>
      <c r="G23" s="3">
        <v>1.3</v>
      </c>
      <c r="H23" s="3">
        <v>1.3</v>
      </c>
      <c r="I23" s="3">
        <v>1.3</v>
      </c>
      <c r="J23" s="3">
        <v>1.3</v>
      </c>
      <c r="K23" s="3">
        <v>1.3</v>
      </c>
      <c r="L23" s="3">
        <v>1.3</v>
      </c>
      <c r="M23" s="3">
        <v>1.3</v>
      </c>
      <c r="N23" s="3">
        <v>1.3</v>
      </c>
      <c r="O23" s="3">
        <v>1.3</v>
      </c>
      <c r="P23" s="3">
        <v>1.3</v>
      </c>
    </row>
    <row r="24" spans="1:16" x14ac:dyDescent="0.65">
      <c r="A24" s="2">
        <v>47440</v>
      </c>
      <c r="B24" s="2" t="s">
        <v>111</v>
      </c>
      <c r="C24" s="2" t="s">
        <v>133</v>
      </c>
      <c r="D24" s="3">
        <v>1.3</v>
      </c>
      <c r="E24" s="3">
        <v>1.3</v>
      </c>
      <c r="F24" s="3">
        <v>1.3</v>
      </c>
      <c r="G24" s="3">
        <v>1.3</v>
      </c>
      <c r="H24" s="3">
        <v>1.3</v>
      </c>
      <c r="I24" s="3">
        <v>1.3</v>
      </c>
      <c r="J24" s="3">
        <v>1.3</v>
      </c>
      <c r="K24" s="3">
        <v>1.3</v>
      </c>
      <c r="L24" s="3">
        <v>1.3</v>
      </c>
      <c r="M24" s="3">
        <v>1.3</v>
      </c>
      <c r="N24" s="3">
        <v>1.3</v>
      </c>
      <c r="O24" s="3">
        <v>1.3</v>
      </c>
      <c r="P24" s="3">
        <v>1.3</v>
      </c>
    </row>
    <row r="25" spans="1:16" x14ac:dyDescent="0.65">
      <c r="A25" s="2">
        <v>47512</v>
      </c>
      <c r="B25" s="2" t="s">
        <v>134</v>
      </c>
      <c r="C25" s="2" t="s">
        <v>135</v>
      </c>
      <c r="D25" s="3">
        <v>1.3</v>
      </c>
      <c r="E25" s="3">
        <v>1.3</v>
      </c>
      <c r="F25" s="3">
        <v>1.3</v>
      </c>
      <c r="G25" s="3">
        <v>1.3</v>
      </c>
      <c r="H25" s="3">
        <v>1.3</v>
      </c>
      <c r="I25" s="3">
        <v>1.3</v>
      </c>
      <c r="J25" s="3">
        <v>1.3</v>
      </c>
      <c r="K25" s="3">
        <v>1.3</v>
      </c>
      <c r="L25" s="3">
        <v>1.3</v>
      </c>
      <c r="M25" s="3">
        <v>1.3</v>
      </c>
      <c r="N25" s="3">
        <v>1.3</v>
      </c>
      <c r="O25" s="3">
        <v>1.3</v>
      </c>
      <c r="P25" s="3">
        <v>1.3</v>
      </c>
    </row>
    <row r="26" spans="1:16" x14ac:dyDescent="0.65">
      <c r="A26" s="2">
        <v>47520</v>
      </c>
      <c r="B26" s="2" t="s">
        <v>136</v>
      </c>
      <c r="C26" s="2" t="s">
        <v>137</v>
      </c>
      <c r="D26" s="3">
        <v>1.3</v>
      </c>
      <c r="E26" s="3">
        <v>1.3</v>
      </c>
      <c r="F26" s="3">
        <v>1.3</v>
      </c>
      <c r="G26" s="3">
        <v>1.3</v>
      </c>
      <c r="H26" s="3">
        <v>1.3</v>
      </c>
      <c r="I26" s="3">
        <v>1.3</v>
      </c>
      <c r="J26" s="3">
        <v>1.3</v>
      </c>
      <c r="K26" s="3">
        <v>1.3</v>
      </c>
      <c r="L26" s="3">
        <v>1.3</v>
      </c>
      <c r="M26" s="3">
        <v>1.3</v>
      </c>
      <c r="N26" s="3">
        <v>1.3</v>
      </c>
      <c r="O26" s="3">
        <v>1.3</v>
      </c>
      <c r="P26" s="3">
        <v>1.3</v>
      </c>
    </row>
    <row r="27" spans="1:16" x14ac:dyDescent="0.65">
      <c r="A27" s="2">
        <v>47570</v>
      </c>
      <c r="B27" s="2" t="s">
        <v>138</v>
      </c>
      <c r="C27" s="2" t="s">
        <v>139</v>
      </c>
      <c r="D27" s="3">
        <v>1.3</v>
      </c>
      <c r="E27" s="3">
        <v>1.3</v>
      </c>
      <c r="F27" s="3">
        <v>1.3</v>
      </c>
      <c r="G27" s="3">
        <v>1.3</v>
      </c>
      <c r="H27" s="3">
        <v>1.3</v>
      </c>
      <c r="I27" s="3">
        <v>1.3</v>
      </c>
      <c r="J27" s="3">
        <v>1.3</v>
      </c>
      <c r="K27" s="3">
        <v>1.1599999999999999</v>
      </c>
      <c r="L27" s="3">
        <v>1.3</v>
      </c>
      <c r="M27" s="3">
        <v>1.3</v>
      </c>
      <c r="N27" s="3">
        <v>1.3</v>
      </c>
      <c r="O27" s="3">
        <v>1.3</v>
      </c>
      <c r="P27" s="3">
        <v>1.3</v>
      </c>
    </row>
    <row r="28" spans="1:16" x14ac:dyDescent="0.65">
      <c r="A28" s="2">
        <v>47574</v>
      </c>
      <c r="B28" s="2" t="s">
        <v>140</v>
      </c>
      <c r="C28" s="2" t="s">
        <v>141</v>
      </c>
      <c r="D28" s="3">
        <v>1.3</v>
      </c>
      <c r="E28" s="3">
        <v>1.3</v>
      </c>
      <c r="F28" s="3">
        <v>1.3</v>
      </c>
      <c r="G28" s="3">
        <v>1.3</v>
      </c>
      <c r="H28" s="3">
        <v>1.3</v>
      </c>
      <c r="I28" s="3">
        <v>1.3</v>
      </c>
      <c r="J28" s="3">
        <v>1.3</v>
      </c>
      <c r="K28" s="3">
        <v>1.3</v>
      </c>
      <c r="L28" s="3">
        <v>1.3</v>
      </c>
      <c r="M28" s="3">
        <v>1.3</v>
      </c>
      <c r="N28" s="3">
        <v>1.3</v>
      </c>
      <c r="O28" s="3">
        <v>1.3</v>
      </c>
      <c r="P28" s="3">
        <v>1.3</v>
      </c>
    </row>
    <row r="29" spans="1:16" x14ac:dyDescent="0.65">
      <c r="A29" s="2">
        <v>47575</v>
      </c>
      <c r="B29" s="2" t="s">
        <v>140</v>
      </c>
      <c r="C29" s="2" t="s">
        <v>142</v>
      </c>
      <c r="D29" s="3">
        <v>1.3</v>
      </c>
      <c r="E29" s="3">
        <v>1.3</v>
      </c>
      <c r="F29" s="3">
        <v>1.3</v>
      </c>
      <c r="G29" s="3">
        <v>1.3</v>
      </c>
      <c r="H29" s="3">
        <v>1.3</v>
      </c>
      <c r="I29" s="3">
        <v>1.3</v>
      </c>
      <c r="J29" s="3">
        <v>1.3</v>
      </c>
      <c r="K29" s="3">
        <v>1.3</v>
      </c>
      <c r="L29" s="3">
        <v>1.3</v>
      </c>
      <c r="M29" s="3">
        <v>1.3</v>
      </c>
      <c r="N29" s="3">
        <v>1.3</v>
      </c>
      <c r="O29" s="3">
        <v>1.3</v>
      </c>
      <c r="P29" s="3">
        <v>1.3</v>
      </c>
    </row>
    <row r="30" spans="1:16" x14ac:dyDescent="0.65">
      <c r="A30" s="2">
        <v>47576</v>
      </c>
      <c r="B30" s="2" t="s">
        <v>140</v>
      </c>
      <c r="C30" s="2" t="s">
        <v>143</v>
      </c>
      <c r="D30" s="3">
        <v>1.3</v>
      </c>
      <c r="E30" s="3">
        <v>1.3</v>
      </c>
      <c r="F30" s="3">
        <v>1.3</v>
      </c>
      <c r="G30" s="3">
        <v>1.3</v>
      </c>
      <c r="H30" s="3">
        <v>1.3</v>
      </c>
      <c r="I30" s="3">
        <v>1.3</v>
      </c>
      <c r="J30" s="3">
        <v>1.3</v>
      </c>
      <c r="K30" s="3">
        <v>1.3</v>
      </c>
      <c r="L30" s="3">
        <v>1.3</v>
      </c>
      <c r="M30" s="3">
        <v>1.3</v>
      </c>
      <c r="N30" s="3">
        <v>1.3</v>
      </c>
      <c r="O30" s="3">
        <v>1.3</v>
      </c>
      <c r="P30" s="3">
        <v>1.3</v>
      </c>
    </row>
    <row r="31" spans="1:16" x14ac:dyDescent="0.65">
      <c r="A31" s="2">
        <v>47581</v>
      </c>
      <c r="B31" s="2" t="s">
        <v>140</v>
      </c>
      <c r="C31" s="2" t="s">
        <v>144</v>
      </c>
      <c r="D31" s="3">
        <v>1.3</v>
      </c>
      <c r="E31" s="3">
        <v>1.3</v>
      </c>
      <c r="F31" s="3">
        <v>1.3</v>
      </c>
      <c r="G31" s="3">
        <v>1.3</v>
      </c>
      <c r="H31" s="3">
        <v>1.3</v>
      </c>
      <c r="I31" s="3">
        <v>1.3</v>
      </c>
      <c r="J31" s="3">
        <v>1.3</v>
      </c>
      <c r="K31" s="3">
        <v>1.3</v>
      </c>
      <c r="L31" s="3">
        <v>1.3</v>
      </c>
      <c r="M31" s="3">
        <v>1.3</v>
      </c>
      <c r="N31" s="3">
        <v>1.3</v>
      </c>
      <c r="O31" s="3">
        <v>1.3</v>
      </c>
      <c r="P31" s="3">
        <v>1.3</v>
      </c>
    </row>
    <row r="32" spans="1:16" x14ac:dyDescent="0.65">
      <c r="A32" s="2">
        <v>47582</v>
      </c>
      <c r="B32" s="2" t="s">
        <v>145</v>
      </c>
      <c r="C32" s="2" t="s">
        <v>146</v>
      </c>
      <c r="D32" s="3">
        <v>1.3</v>
      </c>
      <c r="E32" s="3">
        <v>1.3</v>
      </c>
      <c r="F32" s="3">
        <v>1.3</v>
      </c>
      <c r="G32" s="3">
        <v>1.3</v>
      </c>
      <c r="H32" s="3">
        <v>1.3</v>
      </c>
      <c r="I32" s="3">
        <v>1.3</v>
      </c>
      <c r="J32" s="3">
        <v>1.3</v>
      </c>
      <c r="K32" s="3">
        <v>1.1599999999999999</v>
      </c>
      <c r="L32" s="3">
        <v>1.3</v>
      </c>
      <c r="M32" s="3">
        <v>1.3</v>
      </c>
      <c r="N32" s="3">
        <v>1.3</v>
      </c>
      <c r="O32" s="3">
        <v>1.3</v>
      </c>
      <c r="P32" s="3">
        <v>1.3</v>
      </c>
    </row>
    <row r="33" spans="1:16" x14ac:dyDescent="0.65">
      <c r="A33" s="2">
        <v>47584</v>
      </c>
      <c r="B33" s="2" t="s">
        <v>134</v>
      </c>
      <c r="C33" s="2" t="s">
        <v>147</v>
      </c>
      <c r="D33" s="3">
        <v>1.3</v>
      </c>
      <c r="E33" s="3">
        <v>1.3</v>
      </c>
      <c r="F33" s="3">
        <v>1.3</v>
      </c>
      <c r="G33" s="3">
        <v>1.3</v>
      </c>
      <c r="H33" s="3">
        <v>1.3</v>
      </c>
      <c r="I33" s="3">
        <v>1.3</v>
      </c>
      <c r="J33" s="3">
        <v>1.3</v>
      </c>
      <c r="K33" s="3">
        <v>1.3</v>
      </c>
      <c r="L33" s="3">
        <v>1.3</v>
      </c>
      <c r="M33" s="3">
        <v>1.3</v>
      </c>
      <c r="N33" s="3">
        <v>1.3</v>
      </c>
      <c r="O33" s="3">
        <v>1.3</v>
      </c>
      <c r="P33" s="3">
        <v>1.3</v>
      </c>
    </row>
    <row r="34" spans="1:16" x14ac:dyDescent="0.65">
      <c r="A34" s="2">
        <v>47585</v>
      </c>
      <c r="B34" s="2" t="s">
        <v>134</v>
      </c>
      <c r="C34" s="2" t="s">
        <v>148</v>
      </c>
      <c r="D34" s="3">
        <v>1.3</v>
      </c>
      <c r="E34" s="3">
        <v>1.3</v>
      </c>
      <c r="F34" s="3">
        <v>1.3</v>
      </c>
      <c r="G34" s="3">
        <v>1.3</v>
      </c>
      <c r="H34" s="3">
        <v>1.3</v>
      </c>
      <c r="I34" s="3">
        <v>1.3</v>
      </c>
      <c r="J34" s="3">
        <v>1.3</v>
      </c>
      <c r="K34" s="3">
        <v>1.3</v>
      </c>
      <c r="L34" s="3">
        <v>1.3</v>
      </c>
      <c r="M34" s="3">
        <v>1.3</v>
      </c>
      <c r="N34" s="3">
        <v>1.3</v>
      </c>
      <c r="O34" s="3">
        <v>1.3</v>
      </c>
      <c r="P34" s="3">
        <v>1.3</v>
      </c>
    </row>
    <row r="35" spans="1:16" x14ac:dyDescent="0.65">
      <c r="A35" s="2">
        <v>47587</v>
      </c>
      <c r="B35" s="2" t="s">
        <v>136</v>
      </c>
      <c r="C35" s="2" t="s">
        <v>149</v>
      </c>
      <c r="D35" s="3">
        <v>1.3</v>
      </c>
      <c r="E35" s="3">
        <v>1.3</v>
      </c>
      <c r="F35" s="3">
        <v>1.3</v>
      </c>
      <c r="G35" s="3">
        <v>1.3</v>
      </c>
      <c r="H35" s="3">
        <v>1.3</v>
      </c>
      <c r="I35" s="3">
        <v>1.3</v>
      </c>
      <c r="J35" s="3">
        <v>1.3</v>
      </c>
      <c r="K35" s="3">
        <v>1.1599999999999999</v>
      </c>
      <c r="L35" s="3">
        <v>1.3</v>
      </c>
      <c r="M35" s="3">
        <v>1.3</v>
      </c>
      <c r="N35" s="3">
        <v>1.3</v>
      </c>
      <c r="O35" s="3">
        <v>1.3</v>
      </c>
      <c r="P35" s="3">
        <v>1.3</v>
      </c>
    </row>
    <row r="36" spans="1:16" x14ac:dyDescent="0.65">
      <c r="A36" s="2">
        <v>47588</v>
      </c>
      <c r="B36" s="2" t="s">
        <v>136</v>
      </c>
      <c r="C36" s="2" t="s">
        <v>150</v>
      </c>
      <c r="D36" s="3">
        <v>1.3</v>
      </c>
      <c r="E36" s="3">
        <v>1.3</v>
      </c>
      <c r="F36" s="3">
        <v>1.3</v>
      </c>
      <c r="G36" s="3">
        <v>1.3</v>
      </c>
      <c r="H36" s="3">
        <v>1.3</v>
      </c>
      <c r="I36" s="3">
        <v>1.3</v>
      </c>
      <c r="J36" s="3">
        <v>1.3</v>
      </c>
      <c r="K36" s="3">
        <v>1.1599999999999999</v>
      </c>
      <c r="L36" s="3">
        <v>1.3</v>
      </c>
      <c r="M36" s="3">
        <v>1.3</v>
      </c>
      <c r="N36" s="3">
        <v>1.3</v>
      </c>
      <c r="O36" s="3">
        <v>1.3</v>
      </c>
      <c r="P36" s="3">
        <v>1.3</v>
      </c>
    </row>
    <row r="37" spans="1:16" x14ac:dyDescent="0.65">
      <c r="A37" s="2">
        <v>47590</v>
      </c>
      <c r="B37" s="2" t="s">
        <v>151</v>
      </c>
      <c r="C37" s="2" t="s">
        <v>152</v>
      </c>
      <c r="D37" s="3">
        <v>1.3</v>
      </c>
      <c r="E37" s="3">
        <v>1.3</v>
      </c>
      <c r="F37" s="3">
        <v>1.3</v>
      </c>
      <c r="G37" s="3">
        <v>1.3</v>
      </c>
      <c r="H37" s="3">
        <v>1.3</v>
      </c>
      <c r="I37" s="3">
        <v>1.3</v>
      </c>
      <c r="J37" s="3">
        <v>1.3</v>
      </c>
      <c r="K37" s="3">
        <v>1.3</v>
      </c>
      <c r="L37" s="3">
        <v>1.3</v>
      </c>
      <c r="M37" s="3">
        <v>1.3</v>
      </c>
      <c r="N37" s="3">
        <v>1.3</v>
      </c>
      <c r="O37" s="3">
        <v>1.3</v>
      </c>
      <c r="P37" s="3">
        <v>1.3</v>
      </c>
    </row>
    <row r="38" spans="1:16" x14ac:dyDescent="0.65">
      <c r="A38" s="2">
        <v>47592</v>
      </c>
      <c r="B38" s="2" t="s">
        <v>151</v>
      </c>
      <c r="C38" s="2" t="s">
        <v>153</v>
      </c>
      <c r="D38" s="3">
        <v>1.3</v>
      </c>
      <c r="E38" s="3">
        <v>1.3</v>
      </c>
      <c r="F38" s="3">
        <v>1.3</v>
      </c>
      <c r="G38" s="3">
        <v>1.3</v>
      </c>
      <c r="H38" s="3">
        <v>1.3</v>
      </c>
      <c r="I38" s="3">
        <v>1.3</v>
      </c>
      <c r="J38" s="3">
        <v>1.3</v>
      </c>
      <c r="K38" s="3">
        <v>1.3</v>
      </c>
      <c r="L38" s="3">
        <v>1.3</v>
      </c>
      <c r="M38" s="3">
        <v>1.3</v>
      </c>
      <c r="N38" s="3">
        <v>1.3</v>
      </c>
      <c r="O38" s="3">
        <v>1.3</v>
      </c>
      <c r="P38" s="3">
        <v>1.3</v>
      </c>
    </row>
    <row r="39" spans="1:16" x14ac:dyDescent="0.65">
      <c r="A39" s="2">
        <v>47595</v>
      </c>
      <c r="B39" s="2" t="s">
        <v>138</v>
      </c>
      <c r="C39" s="2" t="s">
        <v>154</v>
      </c>
      <c r="D39" s="3">
        <v>1.3</v>
      </c>
      <c r="E39" s="3">
        <v>1.3</v>
      </c>
      <c r="F39" s="3">
        <v>1.3</v>
      </c>
      <c r="G39" s="3">
        <v>1.3</v>
      </c>
      <c r="H39" s="3">
        <v>1.3</v>
      </c>
      <c r="I39" s="3">
        <v>1.3</v>
      </c>
      <c r="J39" s="3">
        <v>1.3</v>
      </c>
      <c r="K39" s="3">
        <v>1.1599999999999999</v>
      </c>
      <c r="L39" s="3">
        <v>1.3</v>
      </c>
      <c r="M39" s="3">
        <v>1.3</v>
      </c>
      <c r="N39" s="3">
        <v>1.3</v>
      </c>
      <c r="O39" s="3">
        <v>1.3</v>
      </c>
      <c r="P39" s="3">
        <v>1.3</v>
      </c>
    </row>
    <row r="40" spans="1:16" x14ac:dyDescent="0.65">
      <c r="A40" s="2">
        <v>47597</v>
      </c>
      <c r="B40" s="2" t="s">
        <v>138</v>
      </c>
      <c r="C40" s="2" t="s">
        <v>155</v>
      </c>
      <c r="D40" s="3">
        <v>1.3</v>
      </c>
      <c r="E40" s="3">
        <v>1.3</v>
      </c>
      <c r="F40" s="3">
        <v>1.3</v>
      </c>
      <c r="G40" s="3">
        <v>1.3</v>
      </c>
      <c r="H40" s="3">
        <v>1.3</v>
      </c>
      <c r="I40" s="3">
        <v>1.3</v>
      </c>
      <c r="J40" s="3">
        <v>1.3</v>
      </c>
      <c r="K40" s="3">
        <v>1.3</v>
      </c>
      <c r="L40" s="3">
        <v>1.3</v>
      </c>
      <c r="M40" s="3">
        <v>1.3</v>
      </c>
      <c r="N40" s="3">
        <v>1.3</v>
      </c>
      <c r="O40" s="3">
        <v>1.3</v>
      </c>
      <c r="P40" s="3">
        <v>1.3</v>
      </c>
    </row>
    <row r="41" spans="1:16" x14ac:dyDescent="0.65">
      <c r="A41" s="2">
        <v>47598</v>
      </c>
      <c r="B41" s="2" t="s">
        <v>138</v>
      </c>
      <c r="C41" s="2" t="s">
        <v>156</v>
      </c>
      <c r="D41" s="3">
        <v>1.3</v>
      </c>
      <c r="E41" s="3">
        <v>1.3</v>
      </c>
      <c r="F41" s="3">
        <v>1.3</v>
      </c>
      <c r="G41" s="3">
        <v>1.3</v>
      </c>
      <c r="H41" s="3">
        <v>1.3</v>
      </c>
      <c r="I41" s="3">
        <v>1.3</v>
      </c>
      <c r="J41" s="3">
        <v>1.3</v>
      </c>
      <c r="K41" s="3">
        <v>1.3</v>
      </c>
      <c r="L41" s="3">
        <v>1.3</v>
      </c>
      <c r="M41" s="3">
        <v>1.3</v>
      </c>
      <c r="N41" s="3">
        <v>1.3</v>
      </c>
      <c r="O41" s="3">
        <v>1.3</v>
      </c>
      <c r="P41" s="3">
        <v>1.3</v>
      </c>
    </row>
    <row r="42" spans="1:16" x14ac:dyDescent="0.65">
      <c r="A42" s="2">
        <v>47600</v>
      </c>
      <c r="B42" s="2" t="s">
        <v>157</v>
      </c>
      <c r="C42" s="2" t="s">
        <v>158</v>
      </c>
      <c r="D42" s="3">
        <v>1.3</v>
      </c>
      <c r="E42" s="3">
        <v>1.3</v>
      </c>
      <c r="F42" s="3">
        <v>1.3</v>
      </c>
      <c r="G42" s="3">
        <v>1.3</v>
      </c>
      <c r="H42" s="3">
        <v>1.3</v>
      </c>
      <c r="I42" s="3">
        <v>1.3</v>
      </c>
      <c r="J42" s="3">
        <v>1.3</v>
      </c>
      <c r="K42" s="3">
        <v>1.1599999999999999</v>
      </c>
      <c r="L42" s="3">
        <v>1.3</v>
      </c>
      <c r="M42" s="3">
        <v>1.3</v>
      </c>
      <c r="N42" s="3">
        <v>1.3</v>
      </c>
      <c r="O42" s="3">
        <v>1.3</v>
      </c>
      <c r="P42" s="3">
        <v>1.3</v>
      </c>
    </row>
    <row r="43" spans="1:16" x14ac:dyDescent="0.65">
      <c r="A43" s="2">
        <v>47602</v>
      </c>
      <c r="B43" s="2" t="s">
        <v>159</v>
      </c>
      <c r="C43" s="2" t="s">
        <v>160</v>
      </c>
      <c r="D43" s="3">
        <v>1.3</v>
      </c>
      <c r="E43" s="3">
        <v>1.3</v>
      </c>
      <c r="F43" s="3">
        <v>1.3</v>
      </c>
      <c r="G43" s="3">
        <v>1.3</v>
      </c>
      <c r="H43" s="3">
        <v>1.3</v>
      </c>
      <c r="I43" s="3">
        <v>1.3</v>
      </c>
      <c r="J43" s="3">
        <v>1.3</v>
      </c>
      <c r="K43" s="3">
        <v>1.1599999999999999</v>
      </c>
      <c r="L43" s="3">
        <v>1.3</v>
      </c>
      <c r="M43" s="3">
        <v>1.3</v>
      </c>
      <c r="N43" s="3">
        <v>1.3</v>
      </c>
      <c r="O43" s="3">
        <v>1.3</v>
      </c>
      <c r="P43" s="3">
        <v>1.3</v>
      </c>
    </row>
    <row r="44" spans="1:16" x14ac:dyDescent="0.65">
      <c r="A44" s="2">
        <v>47604</v>
      </c>
      <c r="B44" s="2" t="s">
        <v>159</v>
      </c>
      <c r="C44" s="2" t="s">
        <v>161</v>
      </c>
      <c r="D44" s="3">
        <v>1.3</v>
      </c>
      <c r="E44" s="3">
        <v>1.3</v>
      </c>
      <c r="F44" s="3">
        <v>1.3</v>
      </c>
      <c r="G44" s="3">
        <v>1.3</v>
      </c>
      <c r="H44" s="3">
        <v>1.3</v>
      </c>
      <c r="I44" s="3">
        <v>1.3</v>
      </c>
      <c r="J44" s="3">
        <v>1.3</v>
      </c>
      <c r="K44" s="3">
        <v>1.1599999999999999</v>
      </c>
      <c r="L44" s="3">
        <v>1.3</v>
      </c>
      <c r="M44" s="3">
        <v>1.3</v>
      </c>
      <c r="N44" s="3">
        <v>1.3</v>
      </c>
      <c r="O44" s="3">
        <v>1.3</v>
      </c>
      <c r="P44" s="3">
        <v>1.3</v>
      </c>
    </row>
    <row r="45" spans="1:16" x14ac:dyDescent="0.65">
      <c r="A45" s="2">
        <v>47605</v>
      </c>
      <c r="B45" s="2" t="s">
        <v>157</v>
      </c>
      <c r="C45" s="2" t="s">
        <v>162</v>
      </c>
      <c r="D45" s="3">
        <v>1.3</v>
      </c>
      <c r="E45" s="3">
        <v>1.3</v>
      </c>
      <c r="F45" s="3">
        <v>1.3</v>
      </c>
      <c r="G45" s="3">
        <v>1.3</v>
      </c>
      <c r="H45" s="3">
        <v>1.3</v>
      </c>
      <c r="I45" s="3">
        <v>1.3</v>
      </c>
      <c r="J45" s="3">
        <v>1.1599999999999999</v>
      </c>
      <c r="K45" s="3">
        <v>1.1599999999999999</v>
      </c>
      <c r="L45" s="3">
        <v>1.3</v>
      </c>
      <c r="M45" s="3">
        <v>1.3</v>
      </c>
      <c r="N45" s="3">
        <v>1.3</v>
      </c>
      <c r="O45" s="3">
        <v>1.3</v>
      </c>
      <c r="P45" s="3">
        <v>1.3</v>
      </c>
    </row>
    <row r="46" spans="1:16" x14ac:dyDescent="0.65">
      <c r="A46" s="2">
        <v>47606</v>
      </c>
      <c r="B46" s="2" t="s">
        <v>163</v>
      </c>
      <c r="C46" s="2" t="s">
        <v>164</v>
      </c>
      <c r="D46" s="3">
        <v>1.3</v>
      </c>
      <c r="E46" s="3">
        <v>1.3</v>
      </c>
      <c r="F46" s="3">
        <v>1.3</v>
      </c>
      <c r="G46" s="3">
        <v>1.3</v>
      </c>
      <c r="H46" s="3">
        <v>1.3</v>
      </c>
      <c r="I46" s="3">
        <v>1.3</v>
      </c>
      <c r="J46" s="3">
        <v>1.1599999999999999</v>
      </c>
      <c r="K46" s="3">
        <v>1.1599999999999999</v>
      </c>
      <c r="L46" s="3">
        <v>1.3</v>
      </c>
      <c r="M46" s="3">
        <v>1.3</v>
      </c>
      <c r="N46" s="3">
        <v>1.3</v>
      </c>
      <c r="O46" s="3">
        <v>1.3</v>
      </c>
      <c r="P46" s="3">
        <v>1.3</v>
      </c>
    </row>
    <row r="47" spans="1:16" x14ac:dyDescent="0.65">
      <c r="A47" s="2">
        <v>47607</v>
      </c>
      <c r="B47" s="2" t="s">
        <v>163</v>
      </c>
      <c r="C47" s="2" t="s">
        <v>165</v>
      </c>
      <c r="D47" s="3">
        <v>1.3</v>
      </c>
      <c r="E47" s="3">
        <v>1.3</v>
      </c>
      <c r="F47" s="3">
        <v>1.3</v>
      </c>
      <c r="G47" s="3">
        <v>1.3</v>
      </c>
      <c r="H47" s="3">
        <v>1.3</v>
      </c>
      <c r="I47" s="3">
        <v>1.3</v>
      </c>
      <c r="J47" s="3">
        <v>1.1599999999999999</v>
      </c>
      <c r="K47" s="3">
        <v>1.1599999999999999</v>
      </c>
      <c r="L47" s="3">
        <v>1.3</v>
      </c>
      <c r="M47" s="3">
        <v>1.3</v>
      </c>
      <c r="N47" s="3">
        <v>1.3</v>
      </c>
      <c r="O47" s="3">
        <v>1.3</v>
      </c>
      <c r="P47" s="3">
        <v>1.3</v>
      </c>
    </row>
    <row r="48" spans="1:16" x14ac:dyDescent="0.65">
      <c r="A48" s="2">
        <v>47610</v>
      </c>
      <c r="B48" s="2" t="s">
        <v>166</v>
      </c>
      <c r="C48" s="2" t="s">
        <v>167</v>
      </c>
      <c r="D48" s="3">
        <v>1.3</v>
      </c>
      <c r="E48" s="3">
        <v>1.3</v>
      </c>
      <c r="F48" s="3">
        <v>1.3</v>
      </c>
      <c r="G48" s="3">
        <v>1.3</v>
      </c>
      <c r="H48" s="3">
        <v>1.3</v>
      </c>
      <c r="I48" s="3">
        <v>1.3</v>
      </c>
      <c r="J48" s="3">
        <v>1.3</v>
      </c>
      <c r="K48" s="3">
        <v>1.1599999999999999</v>
      </c>
      <c r="L48" s="3">
        <v>1.3</v>
      </c>
      <c r="M48" s="3">
        <v>1.3</v>
      </c>
      <c r="N48" s="3">
        <v>1.3</v>
      </c>
      <c r="O48" s="3">
        <v>1.3</v>
      </c>
      <c r="P48" s="3">
        <v>1.3</v>
      </c>
    </row>
    <row r="49" spans="1:16" x14ac:dyDescent="0.65">
      <c r="A49" s="2">
        <v>47612</v>
      </c>
      <c r="B49" s="2" t="s">
        <v>159</v>
      </c>
      <c r="C49" s="2" t="s">
        <v>168</v>
      </c>
      <c r="D49" s="3">
        <v>1.3</v>
      </c>
      <c r="E49" s="3">
        <v>1.3</v>
      </c>
      <c r="F49" s="3">
        <v>1.3</v>
      </c>
      <c r="G49" s="3">
        <v>1.3</v>
      </c>
      <c r="H49" s="3">
        <v>1.3</v>
      </c>
      <c r="I49" s="3">
        <v>1.3</v>
      </c>
      <c r="J49" s="3">
        <v>1.1599999999999999</v>
      </c>
      <c r="K49" s="3">
        <v>1.1599999999999999</v>
      </c>
      <c r="L49" s="3">
        <v>1.3</v>
      </c>
      <c r="M49" s="3">
        <v>1.3</v>
      </c>
      <c r="N49" s="3">
        <v>1.3</v>
      </c>
      <c r="O49" s="3">
        <v>1.3</v>
      </c>
      <c r="P49" s="3">
        <v>1.3</v>
      </c>
    </row>
    <row r="50" spans="1:16" x14ac:dyDescent="0.65">
      <c r="A50" s="2">
        <v>47615</v>
      </c>
      <c r="B50" s="2" t="s">
        <v>169</v>
      </c>
      <c r="C50" s="2" t="s">
        <v>170</v>
      </c>
      <c r="D50" s="3">
        <v>1.3</v>
      </c>
      <c r="E50" s="3">
        <v>1.3</v>
      </c>
      <c r="F50" s="3">
        <v>1.3</v>
      </c>
      <c r="G50" s="3">
        <v>1.3</v>
      </c>
      <c r="H50" s="3">
        <v>1.3</v>
      </c>
      <c r="I50" s="3">
        <v>1.3</v>
      </c>
      <c r="J50" s="3">
        <v>1.3</v>
      </c>
      <c r="K50" s="3">
        <v>1.1599999999999999</v>
      </c>
      <c r="L50" s="3">
        <v>1.3</v>
      </c>
      <c r="M50" s="3">
        <v>1.3</v>
      </c>
      <c r="N50" s="3">
        <v>1.3</v>
      </c>
      <c r="O50" s="3">
        <v>1.3</v>
      </c>
      <c r="P50" s="3">
        <v>1.3</v>
      </c>
    </row>
    <row r="51" spans="1:16" x14ac:dyDescent="0.65">
      <c r="A51" s="2">
        <v>47616</v>
      </c>
      <c r="B51" s="2" t="s">
        <v>171</v>
      </c>
      <c r="C51" s="2" t="s">
        <v>172</v>
      </c>
      <c r="D51" s="3">
        <v>1.3</v>
      </c>
      <c r="E51" s="3">
        <v>1.3</v>
      </c>
      <c r="F51" s="3">
        <v>1.3</v>
      </c>
      <c r="G51" s="3">
        <v>1.3</v>
      </c>
      <c r="H51" s="3">
        <v>1.3</v>
      </c>
      <c r="I51" s="3">
        <v>1.3</v>
      </c>
      <c r="J51" s="3">
        <v>1.1599999999999999</v>
      </c>
      <c r="K51" s="3">
        <v>1.1599999999999999</v>
      </c>
      <c r="L51" s="3">
        <v>1.3</v>
      </c>
      <c r="M51" s="3">
        <v>1.3</v>
      </c>
      <c r="N51" s="3">
        <v>1.3</v>
      </c>
      <c r="O51" s="3">
        <v>1.3</v>
      </c>
      <c r="P51" s="3">
        <v>1.3</v>
      </c>
    </row>
    <row r="52" spans="1:16" x14ac:dyDescent="0.65">
      <c r="A52" s="2">
        <v>47617</v>
      </c>
      <c r="B52" s="2" t="s">
        <v>173</v>
      </c>
      <c r="C52" s="2" t="s">
        <v>174</v>
      </c>
      <c r="D52" s="3">
        <v>1.3</v>
      </c>
      <c r="E52" s="3">
        <v>1.3</v>
      </c>
      <c r="F52" s="3">
        <v>1.3</v>
      </c>
      <c r="G52" s="3">
        <v>1.3</v>
      </c>
      <c r="H52" s="3">
        <v>1.3</v>
      </c>
      <c r="I52" s="3">
        <v>1.3</v>
      </c>
      <c r="J52" s="3">
        <v>1.3</v>
      </c>
      <c r="K52" s="3">
        <v>1.3</v>
      </c>
      <c r="L52" s="3">
        <v>1.3</v>
      </c>
      <c r="M52" s="3">
        <v>1.3</v>
      </c>
      <c r="N52" s="3">
        <v>1.3</v>
      </c>
      <c r="O52" s="3">
        <v>1.3</v>
      </c>
      <c r="P52" s="3">
        <v>1.3</v>
      </c>
    </row>
    <row r="53" spans="1:16" x14ac:dyDescent="0.65">
      <c r="A53" s="2">
        <v>47618</v>
      </c>
      <c r="B53" s="2" t="s">
        <v>166</v>
      </c>
      <c r="C53" s="2" t="s">
        <v>175</v>
      </c>
      <c r="D53" s="3">
        <v>1.3</v>
      </c>
      <c r="E53" s="3">
        <v>1.3</v>
      </c>
      <c r="F53" s="3">
        <v>1.3</v>
      </c>
      <c r="G53" s="3">
        <v>1.3</v>
      </c>
      <c r="H53" s="3">
        <v>1.3</v>
      </c>
      <c r="I53" s="3">
        <v>1.3</v>
      </c>
      <c r="J53" s="3">
        <v>1.3</v>
      </c>
      <c r="K53" s="3">
        <v>1.1599999999999999</v>
      </c>
      <c r="L53" s="3">
        <v>1.3</v>
      </c>
      <c r="M53" s="3">
        <v>1.3</v>
      </c>
      <c r="N53" s="3">
        <v>1.3</v>
      </c>
      <c r="O53" s="3">
        <v>1.3</v>
      </c>
      <c r="P53" s="3">
        <v>1.3</v>
      </c>
    </row>
    <row r="54" spans="1:16" x14ac:dyDescent="0.65">
      <c r="A54" s="2">
        <v>47620</v>
      </c>
      <c r="B54" s="2" t="s">
        <v>166</v>
      </c>
      <c r="C54" s="2" t="s">
        <v>176</v>
      </c>
      <c r="D54" s="3">
        <v>1.3</v>
      </c>
      <c r="E54" s="3">
        <v>1.3</v>
      </c>
      <c r="F54" s="3">
        <v>1.3</v>
      </c>
      <c r="G54" s="3">
        <v>1.3</v>
      </c>
      <c r="H54" s="3">
        <v>1.3</v>
      </c>
      <c r="I54" s="3">
        <v>1.3</v>
      </c>
      <c r="J54" s="3">
        <v>1.3</v>
      </c>
      <c r="K54" s="3">
        <v>1.3</v>
      </c>
      <c r="L54" s="3">
        <v>1.3</v>
      </c>
      <c r="M54" s="3">
        <v>1.3</v>
      </c>
      <c r="N54" s="3">
        <v>1.3</v>
      </c>
      <c r="O54" s="3">
        <v>1.3</v>
      </c>
      <c r="P54" s="3">
        <v>1.3</v>
      </c>
    </row>
    <row r="55" spans="1:16" x14ac:dyDescent="0.65">
      <c r="A55" s="2">
        <v>47622</v>
      </c>
      <c r="B55" s="2" t="s">
        <v>166</v>
      </c>
      <c r="C55" s="2" t="s">
        <v>177</v>
      </c>
      <c r="D55" s="3">
        <v>1.3</v>
      </c>
      <c r="E55" s="3">
        <v>1.3</v>
      </c>
      <c r="F55" s="3">
        <v>1.3</v>
      </c>
      <c r="G55" s="3">
        <v>1.3</v>
      </c>
      <c r="H55" s="3">
        <v>1.3</v>
      </c>
      <c r="I55" s="3">
        <v>1.3</v>
      </c>
      <c r="J55" s="3">
        <v>1.3</v>
      </c>
      <c r="K55" s="3">
        <v>1.3</v>
      </c>
      <c r="L55" s="3">
        <v>1.3</v>
      </c>
      <c r="M55" s="3">
        <v>1.3</v>
      </c>
      <c r="N55" s="3">
        <v>1.3</v>
      </c>
      <c r="O55" s="3">
        <v>1.3</v>
      </c>
      <c r="P55" s="3">
        <v>1.3</v>
      </c>
    </row>
    <row r="56" spans="1:16" x14ac:dyDescent="0.65">
      <c r="A56" s="2">
        <v>47624</v>
      </c>
      <c r="B56" s="2" t="s">
        <v>178</v>
      </c>
      <c r="C56" s="2" t="s">
        <v>179</v>
      </c>
      <c r="D56" s="3">
        <v>1.3</v>
      </c>
      <c r="E56" s="3">
        <v>1.3</v>
      </c>
      <c r="F56" s="3">
        <v>1.3</v>
      </c>
      <c r="G56" s="3">
        <v>1.3</v>
      </c>
      <c r="H56" s="3">
        <v>1.3</v>
      </c>
      <c r="I56" s="3">
        <v>1.3</v>
      </c>
      <c r="J56" s="3">
        <v>1.1599999999999999</v>
      </c>
      <c r="K56" s="3">
        <v>1.1599999999999999</v>
      </c>
      <c r="L56" s="3">
        <v>1.3</v>
      </c>
      <c r="M56" s="3">
        <v>1.3</v>
      </c>
      <c r="N56" s="3">
        <v>1.3</v>
      </c>
      <c r="O56" s="3">
        <v>1.3</v>
      </c>
      <c r="P56" s="3">
        <v>1.3</v>
      </c>
    </row>
    <row r="57" spans="1:16" x14ac:dyDescent="0.65">
      <c r="A57" s="2">
        <v>47626</v>
      </c>
      <c r="B57" s="2" t="s">
        <v>180</v>
      </c>
      <c r="C57" s="2" t="s">
        <v>181</v>
      </c>
      <c r="D57" s="3">
        <v>1.3</v>
      </c>
      <c r="E57" s="3">
        <v>1.3</v>
      </c>
      <c r="F57" s="3">
        <v>1.3</v>
      </c>
      <c r="G57" s="3">
        <v>1.3</v>
      </c>
      <c r="H57" s="3">
        <v>1.3</v>
      </c>
      <c r="I57" s="3">
        <v>1.3</v>
      </c>
      <c r="J57" s="3">
        <v>1.1599999999999999</v>
      </c>
      <c r="K57" s="3">
        <v>1.1599999999999999</v>
      </c>
      <c r="L57" s="3">
        <v>1.3</v>
      </c>
      <c r="M57" s="3">
        <v>1.3</v>
      </c>
      <c r="N57" s="3">
        <v>1.3</v>
      </c>
      <c r="O57" s="3">
        <v>1.3</v>
      </c>
      <c r="P57" s="3">
        <v>1.3</v>
      </c>
    </row>
    <row r="58" spans="1:16" x14ac:dyDescent="0.65">
      <c r="A58" s="2">
        <v>47629</v>
      </c>
      <c r="B58" s="2" t="s">
        <v>182</v>
      </c>
      <c r="C58" s="2" t="s">
        <v>183</v>
      </c>
      <c r="D58" s="3">
        <v>1.3</v>
      </c>
      <c r="E58" s="3">
        <v>1.3</v>
      </c>
      <c r="F58" s="3">
        <v>1.3</v>
      </c>
      <c r="G58" s="3">
        <v>1.3</v>
      </c>
      <c r="H58" s="3">
        <v>1.3</v>
      </c>
      <c r="I58" s="3">
        <v>1.3</v>
      </c>
      <c r="J58" s="3">
        <v>1.3</v>
      </c>
      <c r="K58" s="3">
        <v>1.1599999999999999</v>
      </c>
      <c r="L58" s="3">
        <v>1.3</v>
      </c>
      <c r="M58" s="3">
        <v>1.3</v>
      </c>
      <c r="N58" s="3">
        <v>1.3</v>
      </c>
      <c r="O58" s="3">
        <v>1.3</v>
      </c>
      <c r="P58" s="3">
        <v>1.3</v>
      </c>
    </row>
    <row r="59" spans="1:16" x14ac:dyDescent="0.65">
      <c r="A59" s="2">
        <v>47631</v>
      </c>
      <c r="B59" s="2" t="s">
        <v>171</v>
      </c>
      <c r="C59" s="2" t="s">
        <v>184</v>
      </c>
      <c r="D59" s="3">
        <v>1.3</v>
      </c>
      <c r="E59" s="3">
        <v>1.3</v>
      </c>
      <c r="F59" s="3">
        <v>1.3</v>
      </c>
      <c r="G59" s="3">
        <v>1.3</v>
      </c>
      <c r="H59" s="3">
        <v>1.3</v>
      </c>
      <c r="I59" s="3">
        <v>1.3</v>
      </c>
      <c r="J59" s="3">
        <v>1.1599999999999999</v>
      </c>
      <c r="K59" s="3">
        <v>1.1599999999999999</v>
      </c>
      <c r="L59" s="3">
        <v>1.3</v>
      </c>
      <c r="M59" s="3">
        <v>1.3</v>
      </c>
      <c r="N59" s="3">
        <v>1.3</v>
      </c>
      <c r="O59" s="3">
        <v>1.3</v>
      </c>
      <c r="P59" s="3">
        <v>1.3</v>
      </c>
    </row>
    <row r="60" spans="1:16" x14ac:dyDescent="0.65">
      <c r="A60" s="2">
        <v>47632</v>
      </c>
      <c r="B60" s="2" t="s">
        <v>173</v>
      </c>
      <c r="C60" s="2" t="s">
        <v>185</v>
      </c>
      <c r="D60" s="3">
        <v>1.3</v>
      </c>
      <c r="E60" s="3">
        <v>1.3</v>
      </c>
      <c r="F60" s="3">
        <v>1.3</v>
      </c>
      <c r="G60" s="3">
        <v>1.3</v>
      </c>
      <c r="H60" s="3">
        <v>1.3</v>
      </c>
      <c r="I60" s="3">
        <v>1.3</v>
      </c>
      <c r="J60" s="3">
        <v>1.1599999999999999</v>
      </c>
      <c r="K60" s="3">
        <v>1.1599999999999999</v>
      </c>
      <c r="L60" s="3">
        <v>1.3</v>
      </c>
      <c r="M60" s="3">
        <v>1.3</v>
      </c>
      <c r="N60" s="3">
        <v>1.3</v>
      </c>
      <c r="O60" s="3">
        <v>1.3</v>
      </c>
      <c r="P60" s="3">
        <v>1.3</v>
      </c>
    </row>
    <row r="61" spans="1:16" x14ac:dyDescent="0.65">
      <c r="A61" s="2">
        <v>47636</v>
      </c>
      <c r="B61" s="2" t="s">
        <v>186</v>
      </c>
      <c r="C61" s="2" t="s">
        <v>187</v>
      </c>
      <c r="D61" s="3">
        <v>1.3</v>
      </c>
      <c r="E61" s="3">
        <v>1.3</v>
      </c>
      <c r="F61" s="3">
        <v>1.3</v>
      </c>
      <c r="G61" s="3">
        <v>1.3</v>
      </c>
      <c r="H61" s="3">
        <v>1.3</v>
      </c>
      <c r="I61" s="3">
        <v>1.3</v>
      </c>
      <c r="J61" s="3">
        <v>1.1599999999999999</v>
      </c>
      <c r="K61" s="3">
        <v>1.1599999999999999</v>
      </c>
      <c r="L61" s="3">
        <v>1.3</v>
      </c>
      <c r="M61" s="3">
        <v>1.3</v>
      </c>
      <c r="N61" s="3">
        <v>1.3</v>
      </c>
      <c r="O61" s="3">
        <v>1.3</v>
      </c>
      <c r="P61" s="3">
        <v>1.3</v>
      </c>
    </row>
    <row r="62" spans="1:16" x14ac:dyDescent="0.65">
      <c r="A62" s="2">
        <v>47637</v>
      </c>
      <c r="B62" s="2" t="s">
        <v>166</v>
      </c>
      <c r="C62" s="2" t="s">
        <v>188</v>
      </c>
      <c r="D62" s="3">
        <v>1.3</v>
      </c>
      <c r="E62" s="3">
        <v>1.3</v>
      </c>
      <c r="F62" s="3">
        <v>1.3</v>
      </c>
      <c r="G62" s="3">
        <v>1.3</v>
      </c>
      <c r="H62" s="3">
        <v>1.3</v>
      </c>
      <c r="I62" s="3">
        <v>1.3</v>
      </c>
      <c r="J62" s="3">
        <v>1.3</v>
      </c>
      <c r="K62" s="3">
        <v>1.1599999999999999</v>
      </c>
      <c r="L62" s="3">
        <v>1.3</v>
      </c>
      <c r="M62" s="3">
        <v>1.3</v>
      </c>
      <c r="N62" s="3">
        <v>1.3</v>
      </c>
      <c r="O62" s="3">
        <v>1.3</v>
      </c>
      <c r="P62" s="3">
        <v>1.3</v>
      </c>
    </row>
    <row r="63" spans="1:16" x14ac:dyDescent="0.65">
      <c r="A63" s="2">
        <v>47638</v>
      </c>
      <c r="B63" s="2" t="s">
        <v>189</v>
      </c>
      <c r="C63" s="2" t="s">
        <v>190</v>
      </c>
      <c r="D63" s="3">
        <v>1.3</v>
      </c>
      <c r="E63" s="3">
        <v>1.3</v>
      </c>
      <c r="F63" s="3">
        <v>1.3</v>
      </c>
      <c r="G63" s="3">
        <v>1.3</v>
      </c>
      <c r="H63" s="3">
        <v>1.3</v>
      </c>
      <c r="I63" s="3">
        <v>1.3</v>
      </c>
      <c r="J63" s="3">
        <v>1.1599999999999999</v>
      </c>
      <c r="K63" s="3">
        <v>1.1599999999999999</v>
      </c>
      <c r="L63" s="3">
        <v>1.3</v>
      </c>
      <c r="M63" s="3">
        <v>1.3</v>
      </c>
      <c r="N63" s="3">
        <v>1.3</v>
      </c>
      <c r="O63" s="3">
        <v>1.3</v>
      </c>
      <c r="P63" s="3">
        <v>1.3</v>
      </c>
    </row>
    <row r="64" spans="1:16" x14ac:dyDescent="0.65">
      <c r="A64" s="2">
        <v>47639</v>
      </c>
      <c r="B64" s="2" t="s">
        <v>191</v>
      </c>
      <c r="C64" s="2" t="s">
        <v>192</v>
      </c>
      <c r="D64" s="3">
        <v>1.3</v>
      </c>
      <c r="E64" s="3">
        <v>1.3</v>
      </c>
      <c r="F64" s="3">
        <v>1.3</v>
      </c>
      <c r="G64" s="3">
        <v>1.3</v>
      </c>
      <c r="H64" s="3">
        <v>1.3</v>
      </c>
      <c r="I64" s="3">
        <v>1.3</v>
      </c>
      <c r="J64" s="3">
        <v>1.3</v>
      </c>
      <c r="K64" s="3">
        <v>1.3</v>
      </c>
      <c r="L64" s="3">
        <v>1.3</v>
      </c>
      <c r="M64" s="3">
        <v>1.3</v>
      </c>
      <c r="N64" s="3">
        <v>1.3</v>
      </c>
      <c r="O64" s="3">
        <v>1.3</v>
      </c>
      <c r="P64" s="3">
        <v>1.3</v>
      </c>
    </row>
    <row r="65" spans="1:16" x14ac:dyDescent="0.65">
      <c r="A65" s="2">
        <v>47640</v>
      </c>
      <c r="B65" s="2" t="s">
        <v>189</v>
      </c>
      <c r="C65" s="2" t="s">
        <v>193</v>
      </c>
      <c r="D65" s="3">
        <v>1.3</v>
      </c>
      <c r="E65" s="3">
        <v>1.3</v>
      </c>
      <c r="F65" s="3">
        <v>1.3</v>
      </c>
      <c r="G65" s="3">
        <v>1.3</v>
      </c>
      <c r="H65" s="3">
        <v>1.3</v>
      </c>
      <c r="I65" s="3">
        <v>1.3</v>
      </c>
      <c r="J65" s="3">
        <v>1.3</v>
      </c>
      <c r="K65" s="3">
        <v>1.3</v>
      </c>
      <c r="L65" s="3">
        <v>1.3</v>
      </c>
      <c r="M65" s="3">
        <v>1.3</v>
      </c>
      <c r="N65" s="3">
        <v>1.3</v>
      </c>
      <c r="O65" s="3">
        <v>1.3</v>
      </c>
      <c r="P65" s="3">
        <v>1.3</v>
      </c>
    </row>
    <row r="66" spans="1:16" x14ac:dyDescent="0.65">
      <c r="A66" s="2">
        <v>47641</v>
      </c>
      <c r="B66" s="2" t="s">
        <v>180</v>
      </c>
      <c r="C66" s="2" t="s">
        <v>194</v>
      </c>
      <c r="D66" s="3">
        <v>1.3</v>
      </c>
      <c r="E66" s="3">
        <v>1.3</v>
      </c>
      <c r="F66" s="3">
        <v>1.3</v>
      </c>
      <c r="G66" s="3">
        <v>1.3</v>
      </c>
      <c r="H66" s="3">
        <v>1.3</v>
      </c>
      <c r="I66" s="3">
        <v>1.3</v>
      </c>
      <c r="J66" s="3">
        <v>1.3</v>
      </c>
      <c r="K66" s="3">
        <v>1.1599999999999999</v>
      </c>
      <c r="L66" s="3">
        <v>1.3</v>
      </c>
      <c r="M66" s="3">
        <v>1.3</v>
      </c>
      <c r="N66" s="3">
        <v>1.3</v>
      </c>
      <c r="O66" s="3">
        <v>1.3</v>
      </c>
      <c r="P66" s="3">
        <v>1.3</v>
      </c>
    </row>
    <row r="67" spans="1:16" x14ac:dyDescent="0.65">
      <c r="A67" s="2">
        <v>47646</v>
      </c>
      <c r="B67" s="2" t="s">
        <v>182</v>
      </c>
      <c r="C67" s="2" t="s">
        <v>195</v>
      </c>
      <c r="D67" s="3">
        <v>1.3</v>
      </c>
      <c r="E67" s="3">
        <v>1.3</v>
      </c>
      <c r="F67" s="3">
        <v>1.3</v>
      </c>
      <c r="G67" s="3">
        <v>1.3</v>
      </c>
      <c r="H67" s="3">
        <v>1.3</v>
      </c>
      <c r="I67" s="3">
        <v>1.3</v>
      </c>
      <c r="J67" s="3">
        <v>1.3</v>
      </c>
      <c r="K67" s="3">
        <v>1.1599999999999999</v>
      </c>
      <c r="L67" s="3">
        <v>1.3</v>
      </c>
      <c r="M67" s="3">
        <v>1.3</v>
      </c>
      <c r="N67" s="3">
        <v>1.3</v>
      </c>
      <c r="O67" s="3">
        <v>1.3</v>
      </c>
      <c r="P67" s="3">
        <v>1.3</v>
      </c>
    </row>
    <row r="68" spans="1:16" x14ac:dyDescent="0.65">
      <c r="A68" s="2">
        <v>47648</v>
      </c>
      <c r="B68" s="2" t="s">
        <v>196</v>
      </c>
      <c r="C68" s="2" t="s">
        <v>197</v>
      </c>
      <c r="D68" s="3">
        <v>1.3</v>
      </c>
      <c r="E68" s="3">
        <v>1.3</v>
      </c>
      <c r="F68" s="3">
        <v>1.3</v>
      </c>
      <c r="G68" s="3">
        <v>1.3</v>
      </c>
      <c r="H68" s="3">
        <v>1.3</v>
      </c>
      <c r="I68" s="3">
        <v>1.3</v>
      </c>
      <c r="J68" s="3">
        <v>1.3</v>
      </c>
      <c r="K68" s="3">
        <v>1.1599999999999999</v>
      </c>
      <c r="L68" s="3">
        <v>1.3</v>
      </c>
      <c r="M68" s="3">
        <v>1.3</v>
      </c>
      <c r="N68" s="3">
        <v>1.3</v>
      </c>
      <c r="O68" s="3">
        <v>1.3</v>
      </c>
      <c r="P68" s="3">
        <v>1.3</v>
      </c>
    </row>
    <row r="69" spans="1:16" x14ac:dyDescent="0.65">
      <c r="A69" s="2">
        <v>47649</v>
      </c>
      <c r="B69" s="2" t="s">
        <v>198</v>
      </c>
      <c r="C69" s="2" t="s">
        <v>199</v>
      </c>
      <c r="D69" s="3">
        <v>1.3</v>
      </c>
      <c r="E69" s="3">
        <v>1.3</v>
      </c>
      <c r="F69" s="3">
        <v>1.3</v>
      </c>
      <c r="G69" s="3">
        <v>1.3</v>
      </c>
      <c r="H69" s="3">
        <v>1.3</v>
      </c>
      <c r="I69" s="3">
        <v>1.3</v>
      </c>
      <c r="J69" s="3">
        <v>1.1599999999999999</v>
      </c>
      <c r="K69" s="3">
        <v>1.1599999999999999</v>
      </c>
      <c r="L69" s="3">
        <v>1.3</v>
      </c>
      <c r="M69" s="3">
        <v>1.3</v>
      </c>
      <c r="N69" s="3">
        <v>1.3</v>
      </c>
      <c r="O69" s="3">
        <v>1.3</v>
      </c>
      <c r="P69" s="3">
        <v>1.3</v>
      </c>
    </row>
    <row r="70" spans="1:16" x14ac:dyDescent="0.65">
      <c r="A70" s="2">
        <v>47651</v>
      </c>
      <c r="B70" s="2" t="s">
        <v>198</v>
      </c>
      <c r="C70" s="2" t="s">
        <v>200</v>
      </c>
      <c r="D70" s="3">
        <v>1.3</v>
      </c>
      <c r="E70" s="3">
        <v>1.3</v>
      </c>
      <c r="F70" s="3">
        <v>1.3</v>
      </c>
      <c r="G70" s="3">
        <v>1.3</v>
      </c>
      <c r="H70" s="3">
        <v>1.3</v>
      </c>
      <c r="I70" s="3">
        <v>1.3</v>
      </c>
      <c r="J70" s="3">
        <v>1.1599999999999999</v>
      </c>
      <c r="K70" s="3">
        <v>1.1599999999999999</v>
      </c>
      <c r="L70" s="3">
        <v>1.3</v>
      </c>
      <c r="M70" s="3">
        <v>1.3</v>
      </c>
      <c r="N70" s="3">
        <v>1.3</v>
      </c>
      <c r="O70" s="3">
        <v>1.3</v>
      </c>
      <c r="P70" s="3">
        <v>1.3</v>
      </c>
    </row>
    <row r="71" spans="1:16" x14ac:dyDescent="0.65">
      <c r="A71" s="2">
        <v>47653</v>
      </c>
      <c r="B71" s="2" t="s">
        <v>186</v>
      </c>
      <c r="C71" s="2" t="s">
        <v>201</v>
      </c>
      <c r="D71" s="3">
        <v>1.3</v>
      </c>
      <c r="E71" s="3">
        <v>1.3</v>
      </c>
      <c r="F71" s="3">
        <v>1.3</v>
      </c>
      <c r="G71" s="3">
        <v>1.3</v>
      </c>
      <c r="H71" s="3">
        <v>1.3</v>
      </c>
      <c r="I71" s="3">
        <v>1.3</v>
      </c>
      <c r="J71" s="3">
        <v>1.1599999999999999</v>
      </c>
      <c r="K71" s="3">
        <v>1.1599999999999999</v>
      </c>
      <c r="L71" s="3">
        <v>1.3</v>
      </c>
      <c r="M71" s="3">
        <v>1.3</v>
      </c>
      <c r="N71" s="3">
        <v>1.3</v>
      </c>
      <c r="O71" s="3">
        <v>1.3</v>
      </c>
      <c r="P71" s="3">
        <v>1.3</v>
      </c>
    </row>
    <row r="72" spans="1:16" x14ac:dyDescent="0.65">
      <c r="A72" s="2">
        <v>47654</v>
      </c>
      <c r="B72" s="2" t="s">
        <v>191</v>
      </c>
      <c r="C72" s="2" t="s">
        <v>202</v>
      </c>
      <c r="D72" s="3">
        <v>1.3</v>
      </c>
      <c r="E72" s="3">
        <v>1.3</v>
      </c>
      <c r="F72" s="3">
        <v>1.3</v>
      </c>
      <c r="G72" s="3">
        <v>1.3</v>
      </c>
      <c r="H72" s="3">
        <v>1.3</v>
      </c>
      <c r="I72" s="3">
        <v>1.3</v>
      </c>
      <c r="J72" s="3">
        <v>1.1599999999999999</v>
      </c>
      <c r="K72" s="3">
        <v>1.1599999999999999</v>
      </c>
      <c r="L72" s="3">
        <v>1.3</v>
      </c>
      <c r="M72" s="3">
        <v>1.3</v>
      </c>
      <c r="N72" s="3">
        <v>1.3</v>
      </c>
      <c r="O72" s="3">
        <v>1.3</v>
      </c>
      <c r="P72" s="3">
        <v>1.3</v>
      </c>
    </row>
    <row r="73" spans="1:16" x14ac:dyDescent="0.65">
      <c r="A73" s="2">
        <v>47655</v>
      </c>
      <c r="B73" s="2" t="s">
        <v>191</v>
      </c>
      <c r="C73" s="2" t="s">
        <v>203</v>
      </c>
      <c r="D73" s="3">
        <v>1.3</v>
      </c>
      <c r="E73" s="3">
        <v>1.3</v>
      </c>
      <c r="F73" s="3">
        <v>1.3</v>
      </c>
      <c r="G73" s="3">
        <v>1.3</v>
      </c>
      <c r="H73" s="3">
        <v>1.3</v>
      </c>
      <c r="I73" s="3">
        <v>1.3</v>
      </c>
      <c r="J73" s="3">
        <v>1.1599999999999999</v>
      </c>
      <c r="K73" s="3">
        <v>1.1599999999999999</v>
      </c>
      <c r="L73" s="3">
        <v>1.3</v>
      </c>
      <c r="M73" s="3">
        <v>1.3</v>
      </c>
      <c r="N73" s="3">
        <v>1.3</v>
      </c>
      <c r="O73" s="3">
        <v>1.3</v>
      </c>
      <c r="P73" s="3">
        <v>1.3</v>
      </c>
    </row>
    <row r="74" spans="1:16" x14ac:dyDescent="0.65">
      <c r="A74" s="2">
        <v>47656</v>
      </c>
      <c r="B74" s="2" t="s">
        <v>191</v>
      </c>
      <c r="C74" s="2" t="s">
        <v>204</v>
      </c>
      <c r="D74" s="3">
        <v>1.3</v>
      </c>
      <c r="E74" s="3">
        <v>1.3</v>
      </c>
      <c r="F74" s="3">
        <v>1.3</v>
      </c>
      <c r="G74" s="3">
        <v>1.3</v>
      </c>
      <c r="H74" s="3">
        <v>1.3</v>
      </c>
      <c r="I74" s="3">
        <v>1.3</v>
      </c>
      <c r="J74" s="3">
        <v>1.1599999999999999</v>
      </c>
      <c r="K74" s="3">
        <v>1.1599999999999999</v>
      </c>
      <c r="L74" s="3">
        <v>1.3</v>
      </c>
      <c r="M74" s="3">
        <v>1.3</v>
      </c>
      <c r="N74" s="3">
        <v>1.3</v>
      </c>
      <c r="O74" s="3">
        <v>1.3</v>
      </c>
      <c r="P74" s="3">
        <v>1.3</v>
      </c>
    </row>
    <row r="75" spans="1:16" x14ac:dyDescent="0.65">
      <c r="A75" s="2">
        <v>47657</v>
      </c>
      <c r="B75" s="2" t="s">
        <v>191</v>
      </c>
      <c r="C75" s="2" t="s">
        <v>205</v>
      </c>
      <c r="D75" s="3">
        <v>1.3</v>
      </c>
      <c r="E75" s="3">
        <v>1.3</v>
      </c>
      <c r="F75" s="3">
        <v>1.3</v>
      </c>
      <c r="G75" s="3">
        <v>1.3</v>
      </c>
      <c r="H75" s="3">
        <v>1.3</v>
      </c>
      <c r="I75" s="3">
        <v>1.3</v>
      </c>
      <c r="J75" s="3">
        <v>1.1599999999999999</v>
      </c>
      <c r="K75" s="3">
        <v>1.1599999999999999</v>
      </c>
      <c r="L75" s="3">
        <v>1.3</v>
      </c>
      <c r="M75" s="3">
        <v>1.3</v>
      </c>
      <c r="N75" s="3">
        <v>1.3</v>
      </c>
      <c r="O75" s="3">
        <v>1.3</v>
      </c>
      <c r="P75" s="3">
        <v>1.3</v>
      </c>
    </row>
    <row r="76" spans="1:16" x14ac:dyDescent="0.65">
      <c r="A76" s="2">
        <v>47662</v>
      </c>
      <c r="B76" s="2" t="s">
        <v>206</v>
      </c>
      <c r="C76" s="2" t="s">
        <v>207</v>
      </c>
      <c r="D76" s="3">
        <v>1.3</v>
      </c>
      <c r="E76" s="3">
        <v>1.3</v>
      </c>
      <c r="F76" s="3">
        <v>1.3</v>
      </c>
      <c r="G76" s="3">
        <v>1.3</v>
      </c>
      <c r="H76" s="3">
        <v>1.3</v>
      </c>
      <c r="I76" s="3">
        <v>1.3</v>
      </c>
      <c r="J76" s="3">
        <v>1.1599999999999999</v>
      </c>
      <c r="K76" s="3">
        <v>1.1599999999999999</v>
      </c>
      <c r="L76" s="3">
        <v>1.3</v>
      </c>
      <c r="M76" s="3">
        <v>1.3</v>
      </c>
      <c r="N76" s="3">
        <v>1.3</v>
      </c>
      <c r="O76" s="3">
        <v>1.3</v>
      </c>
      <c r="P76" s="3">
        <v>1.3</v>
      </c>
    </row>
    <row r="77" spans="1:16" x14ac:dyDescent="0.65">
      <c r="A77" s="2">
        <v>47663</v>
      </c>
      <c r="B77" s="2" t="s">
        <v>198</v>
      </c>
      <c r="C77" s="2" t="s">
        <v>208</v>
      </c>
      <c r="D77" s="3">
        <v>1.3</v>
      </c>
      <c r="E77" s="3">
        <v>1.3</v>
      </c>
      <c r="F77" s="3">
        <v>1.3</v>
      </c>
      <c r="G77" s="3">
        <v>1.3</v>
      </c>
      <c r="H77" s="3">
        <v>1.3</v>
      </c>
      <c r="I77" s="3">
        <v>1.3</v>
      </c>
      <c r="J77" s="3">
        <v>1.1599999999999999</v>
      </c>
      <c r="K77" s="3">
        <v>1.1599999999999999</v>
      </c>
      <c r="L77" s="3">
        <v>1.3</v>
      </c>
      <c r="M77" s="3">
        <v>1.3</v>
      </c>
      <c r="N77" s="3">
        <v>1.3</v>
      </c>
      <c r="O77" s="3">
        <v>1.3</v>
      </c>
      <c r="P77" s="3">
        <v>1.3</v>
      </c>
    </row>
    <row r="78" spans="1:16" x14ac:dyDescent="0.65">
      <c r="A78" s="2">
        <v>47666</v>
      </c>
      <c r="B78" s="2" t="s">
        <v>191</v>
      </c>
      <c r="C78" s="2" t="s">
        <v>209</v>
      </c>
      <c r="D78" s="3">
        <v>1.3</v>
      </c>
      <c r="E78" s="3">
        <v>1.3</v>
      </c>
      <c r="F78" s="3">
        <v>1.3</v>
      </c>
      <c r="G78" s="3">
        <v>1.3</v>
      </c>
      <c r="H78" s="3">
        <v>1.3</v>
      </c>
      <c r="I78" s="3">
        <v>1.3</v>
      </c>
      <c r="J78" s="3">
        <v>1.3</v>
      </c>
      <c r="K78" s="3">
        <v>1.1599999999999999</v>
      </c>
      <c r="L78" s="3">
        <v>1.3</v>
      </c>
      <c r="M78" s="3">
        <v>1.3</v>
      </c>
      <c r="N78" s="3">
        <v>1.3</v>
      </c>
      <c r="O78" s="3">
        <v>1.3</v>
      </c>
      <c r="P78" s="3">
        <v>1.3</v>
      </c>
    </row>
    <row r="79" spans="1:16" x14ac:dyDescent="0.65">
      <c r="A79" s="2">
        <v>47668</v>
      </c>
      <c r="B79" s="2" t="s">
        <v>191</v>
      </c>
      <c r="C79" s="2" t="s">
        <v>210</v>
      </c>
      <c r="D79" s="3">
        <v>1.3</v>
      </c>
      <c r="E79" s="3">
        <v>1.3</v>
      </c>
      <c r="F79" s="3">
        <v>1.3</v>
      </c>
      <c r="G79" s="3">
        <v>1.3</v>
      </c>
      <c r="H79" s="3">
        <v>1.3</v>
      </c>
      <c r="I79" s="3">
        <v>1.3</v>
      </c>
      <c r="J79" s="3">
        <v>1.1599999999999999</v>
      </c>
      <c r="K79" s="3">
        <v>1.1599999999999999</v>
      </c>
      <c r="L79" s="3">
        <v>1.3</v>
      </c>
      <c r="M79" s="3">
        <v>1.3</v>
      </c>
      <c r="N79" s="3">
        <v>1.3</v>
      </c>
      <c r="O79" s="3">
        <v>1.3</v>
      </c>
      <c r="P79" s="3">
        <v>1.3</v>
      </c>
    </row>
    <row r="80" spans="1:16" x14ac:dyDescent="0.65">
      <c r="A80" s="2">
        <v>47670</v>
      </c>
      <c r="B80" s="2" t="s">
        <v>211</v>
      </c>
      <c r="C80" s="2" t="s">
        <v>212</v>
      </c>
      <c r="D80" s="3">
        <v>1.3</v>
      </c>
      <c r="E80" s="3">
        <v>1.3</v>
      </c>
      <c r="F80" s="3">
        <v>1.3</v>
      </c>
      <c r="G80" s="3">
        <v>1.3</v>
      </c>
      <c r="H80" s="3">
        <v>1.3</v>
      </c>
      <c r="I80" s="3">
        <v>1.3</v>
      </c>
      <c r="J80" s="3">
        <v>1.1599999999999999</v>
      </c>
      <c r="K80" s="3">
        <v>1.1599999999999999</v>
      </c>
      <c r="L80" s="3">
        <v>1.3</v>
      </c>
      <c r="M80" s="3">
        <v>1.3</v>
      </c>
      <c r="N80" s="3">
        <v>1.3</v>
      </c>
      <c r="O80" s="3">
        <v>1.3</v>
      </c>
      <c r="P80" s="3">
        <v>1.3</v>
      </c>
    </row>
    <row r="81" spans="1:16" x14ac:dyDescent="0.65">
      <c r="A81" s="2">
        <v>47672</v>
      </c>
      <c r="B81" s="2" t="s">
        <v>196</v>
      </c>
      <c r="C81" s="2" t="s">
        <v>213</v>
      </c>
      <c r="D81" s="3">
        <v>1.3</v>
      </c>
      <c r="E81" s="3">
        <v>1.3</v>
      </c>
      <c r="F81" s="3">
        <v>1.3</v>
      </c>
      <c r="G81" s="3">
        <v>1.3</v>
      </c>
      <c r="H81" s="3">
        <v>1.3</v>
      </c>
      <c r="I81" s="3">
        <v>1.3</v>
      </c>
      <c r="J81" s="3">
        <v>1.1599999999999999</v>
      </c>
      <c r="K81" s="3">
        <v>1.1599999999999999</v>
      </c>
      <c r="L81" s="3">
        <v>1.3</v>
      </c>
      <c r="M81" s="3">
        <v>1.3</v>
      </c>
      <c r="N81" s="3">
        <v>1.3</v>
      </c>
      <c r="O81" s="3">
        <v>1.3</v>
      </c>
      <c r="P81" s="3">
        <v>1.3</v>
      </c>
    </row>
    <row r="82" spans="1:16" x14ac:dyDescent="0.65">
      <c r="A82" s="2">
        <v>47674</v>
      </c>
      <c r="B82" s="2" t="s">
        <v>196</v>
      </c>
      <c r="C82" s="2" t="s">
        <v>214</v>
      </c>
      <c r="D82" s="3">
        <v>1.3</v>
      </c>
      <c r="E82" s="3">
        <v>1.3</v>
      </c>
      <c r="F82" s="3">
        <v>1.3</v>
      </c>
      <c r="G82" s="3">
        <v>1.3</v>
      </c>
      <c r="H82" s="3">
        <v>1.3</v>
      </c>
      <c r="I82" s="3">
        <v>1.3</v>
      </c>
      <c r="J82" s="3">
        <v>1.3</v>
      </c>
      <c r="K82" s="3">
        <v>1.1599999999999999</v>
      </c>
      <c r="L82" s="3">
        <v>1.3</v>
      </c>
      <c r="M82" s="3">
        <v>1.3</v>
      </c>
      <c r="N82" s="3">
        <v>1.3</v>
      </c>
      <c r="O82" s="3">
        <v>1.3</v>
      </c>
      <c r="P82" s="3">
        <v>1.3</v>
      </c>
    </row>
    <row r="83" spans="1:16" x14ac:dyDescent="0.65">
      <c r="A83" s="2">
        <v>47675</v>
      </c>
      <c r="B83" s="2" t="s">
        <v>206</v>
      </c>
      <c r="C83" s="2" t="s">
        <v>215</v>
      </c>
      <c r="D83" s="3">
        <v>1.3</v>
      </c>
      <c r="E83" s="3">
        <v>1.3</v>
      </c>
      <c r="F83" s="3">
        <v>1.3</v>
      </c>
      <c r="G83" s="3">
        <v>1.3</v>
      </c>
      <c r="H83" s="3">
        <v>1.3</v>
      </c>
      <c r="I83" s="3">
        <v>1.3</v>
      </c>
      <c r="J83" s="3">
        <v>1.3</v>
      </c>
      <c r="K83" s="3">
        <v>1.1599999999999999</v>
      </c>
      <c r="L83" s="3">
        <v>1.3</v>
      </c>
      <c r="M83" s="3">
        <v>1.3</v>
      </c>
      <c r="N83" s="3">
        <v>1.3</v>
      </c>
      <c r="O83" s="3">
        <v>1.3</v>
      </c>
      <c r="P83" s="3">
        <v>1.3</v>
      </c>
    </row>
    <row r="84" spans="1:16" x14ac:dyDescent="0.65">
      <c r="A84" s="2">
        <v>47677</v>
      </c>
      <c r="B84" s="2" t="s">
        <v>206</v>
      </c>
      <c r="C84" s="2" t="s">
        <v>216</v>
      </c>
      <c r="D84" s="3">
        <v>1.3</v>
      </c>
      <c r="E84" s="3">
        <v>1.3</v>
      </c>
      <c r="F84" s="3">
        <v>1.3</v>
      </c>
      <c r="G84" s="3">
        <v>1.3</v>
      </c>
      <c r="H84" s="3">
        <v>1.3</v>
      </c>
      <c r="I84" s="3">
        <v>1.3</v>
      </c>
      <c r="J84" s="3">
        <v>1.1599999999999999</v>
      </c>
      <c r="K84" s="3">
        <v>1.1599999999999999</v>
      </c>
      <c r="L84" s="3">
        <v>1.3</v>
      </c>
      <c r="M84" s="3">
        <v>1.3</v>
      </c>
      <c r="N84" s="3">
        <v>1.3</v>
      </c>
      <c r="O84" s="3">
        <v>1.3</v>
      </c>
      <c r="P84" s="3">
        <v>1.3</v>
      </c>
    </row>
    <row r="85" spans="1:16" x14ac:dyDescent="0.65">
      <c r="A85" s="2">
        <v>47678</v>
      </c>
      <c r="B85" s="2" t="s">
        <v>206</v>
      </c>
      <c r="C85" s="2" t="s">
        <v>217</v>
      </c>
      <c r="D85" s="3">
        <v>1.3</v>
      </c>
      <c r="E85" s="3">
        <v>1.3</v>
      </c>
      <c r="F85" s="3">
        <v>1.3</v>
      </c>
      <c r="G85" s="3">
        <v>1.3</v>
      </c>
      <c r="H85" s="3">
        <v>1.3</v>
      </c>
      <c r="I85" s="3">
        <v>1.3</v>
      </c>
      <c r="J85" s="3">
        <v>1.1599999999999999</v>
      </c>
      <c r="K85" s="3">
        <v>1.1599999999999999</v>
      </c>
      <c r="L85" s="3">
        <v>1.3</v>
      </c>
      <c r="M85" s="3">
        <v>1.3</v>
      </c>
      <c r="N85" s="3">
        <v>1.3</v>
      </c>
      <c r="O85" s="3">
        <v>1.3</v>
      </c>
      <c r="P85" s="3">
        <v>1.3</v>
      </c>
    </row>
    <row r="86" spans="1:16" x14ac:dyDescent="0.65">
      <c r="A86" s="2">
        <v>47682</v>
      </c>
      <c r="B86" s="2" t="s">
        <v>196</v>
      </c>
      <c r="C86" s="2" t="s">
        <v>218</v>
      </c>
      <c r="D86" s="3">
        <v>1.3</v>
      </c>
      <c r="E86" s="3">
        <v>1.3</v>
      </c>
      <c r="F86" s="3">
        <v>1.3</v>
      </c>
      <c r="G86" s="3">
        <v>1.3</v>
      </c>
      <c r="H86" s="3">
        <v>1.3</v>
      </c>
      <c r="I86" s="3">
        <v>1.3</v>
      </c>
      <c r="J86" s="3">
        <v>1.1599999999999999</v>
      </c>
      <c r="K86" s="3">
        <v>1.1599999999999999</v>
      </c>
      <c r="L86" s="3">
        <v>1.3</v>
      </c>
      <c r="M86" s="3">
        <v>1.3</v>
      </c>
      <c r="N86" s="3">
        <v>1.3</v>
      </c>
      <c r="O86" s="3">
        <v>1.3</v>
      </c>
      <c r="P86" s="3">
        <v>1.3</v>
      </c>
    </row>
    <row r="87" spans="1:16" x14ac:dyDescent="0.65">
      <c r="A87" s="2">
        <v>47684</v>
      </c>
      <c r="B87" s="2" t="s">
        <v>198</v>
      </c>
      <c r="C87" s="2" t="s">
        <v>219</v>
      </c>
      <c r="D87" s="3">
        <v>1.3</v>
      </c>
      <c r="E87" s="3">
        <v>1.3</v>
      </c>
      <c r="F87" s="3">
        <v>1.3</v>
      </c>
      <c r="G87" s="3">
        <v>1.3</v>
      </c>
      <c r="H87" s="3">
        <v>1.3</v>
      </c>
      <c r="I87" s="3">
        <v>1.3</v>
      </c>
      <c r="J87" s="3">
        <v>1.1599999999999999</v>
      </c>
      <c r="K87" s="3">
        <v>1.1599999999999999</v>
      </c>
      <c r="L87" s="3">
        <v>1.3</v>
      </c>
      <c r="M87" s="3">
        <v>1.3</v>
      </c>
      <c r="N87" s="3">
        <v>1.3</v>
      </c>
      <c r="O87" s="3">
        <v>1.3</v>
      </c>
      <c r="P87" s="3">
        <v>1.3</v>
      </c>
    </row>
    <row r="88" spans="1:16" x14ac:dyDescent="0.65">
      <c r="A88" s="2">
        <v>47690</v>
      </c>
      <c r="B88" s="2" t="s">
        <v>169</v>
      </c>
      <c r="C88" s="2" t="s">
        <v>220</v>
      </c>
      <c r="D88" s="3">
        <v>1.3</v>
      </c>
      <c r="E88" s="3">
        <v>1.3</v>
      </c>
      <c r="F88" s="3">
        <v>1.3</v>
      </c>
      <c r="G88" s="3">
        <v>1.3</v>
      </c>
      <c r="H88" s="3">
        <v>1.3</v>
      </c>
      <c r="I88" s="3">
        <v>1.3</v>
      </c>
      <c r="J88" s="3">
        <v>1.3</v>
      </c>
      <c r="K88" s="3">
        <v>1.3</v>
      </c>
      <c r="L88" s="3">
        <v>1.3</v>
      </c>
      <c r="M88" s="3">
        <v>1.3</v>
      </c>
      <c r="N88" s="3">
        <v>1.3</v>
      </c>
      <c r="O88" s="3">
        <v>1.3</v>
      </c>
      <c r="P88" s="3">
        <v>1.3</v>
      </c>
    </row>
    <row r="89" spans="1:16" x14ac:dyDescent="0.65">
      <c r="A89" s="2">
        <v>47740</v>
      </c>
      <c r="B89" s="2" t="s">
        <v>221</v>
      </c>
      <c r="C89" s="2" t="s">
        <v>222</v>
      </c>
      <c r="D89" s="3">
        <v>1.3</v>
      </c>
      <c r="E89" s="3">
        <v>1.3</v>
      </c>
      <c r="F89" s="3">
        <v>1.3</v>
      </c>
      <c r="G89" s="3">
        <v>1.3</v>
      </c>
      <c r="H89" s="3">
        <v>1.3</v>
      </c>
      <c r="I89" s="3">
        <v>1.3</v>
      </c>
      <c r="J89" s="3">
        <v>1.3</v>
      </c>
      <c r="K89" s="3">
        <v>1.1599999999999999</v>
      </c>
      <c r="L89" s="3">
        <v>1.3</v>
      </c>
      <c r="M89" s="3">
        <v>1.3</v>
      </c>
      <c r="N89" s="3">
        <v>1.3</v>
      </c>
      <c r="O89" s="3">
        <v>1.3</v>
      </c>
      <c r="P89" s="3">
        <v>1.3</v>
      </c>
    </row>
    <row r="90" spans="1:16" x14ac:dyDescent="0.65">
      <c r="A90" s="2">
        <v>47741</v>
      </c>
      <c r="B90" s="2" t="s">
        <v>221</v>
      </c>
      <c r="C90" s="2" t="s">
        <v>223</v>
      </c>
      <c r="D90" s="3">
        <v>1.3</v>
      </c>
      <c r="E90" s="3">
        <v>1.3</v>
      </c>
      <c r="F90" s="3">
        <v>1.3</v>
      </c>
      <c r="G90" s="3">
        <v>1.3</v>
      </c>
      <c r="H90" s="3">
        <v>1.3</v>
      </c>
      <c r="I90" s="3">
        <v>1.3</v>
      </c>
      <c r="J90" s="3">
        <v>1.1599999999999999</v>
      </c>
      <c r="K90" s="3">
        <v>1.1599999999999999</v>
      </c>
      <c r="L90" s="3">
        <v>1.3</v>
      </c>
      <c r="M90" s="3">
        <v>1.3</v>
      </c>
      <c r="N90" s="3">
        <v>1.3</v>
      </c>
      <c r="O90" s="3">
        <v>1.3</v>
      </c>
      <c r="P90" s="3">
        <v>1.3</v>
      </c>
    </row>
    <row r="91" spans="1:16" x14ac:dyDescent="0.65">
      <c r="A91" s="2">
        <v>47742</v>
      </c>
      <c r="B91" s="2" t="s">
        <v>224</v>
      </c>
      <c r="C91" s="2" t="s">
        <v>225</v>
      </c>
      <c r="D91" s="3">
        <v>1.3</v>
      </c>
      <c r="E91" s="3">
        <v>1.3</v>
      </c>
      <c r="F91" s="3">
        <v>1.3</v>
      </c>
      <c r="G91" s="3">
        <v>1.3</v>
      </c>
      <c r="H91" s="3">
        <v>1.3</v>
      </c>
      <c r="I91" s="3">
        <v>1.3</v>
      </c>
      <c r="J91" s="3">
        <v>1.1599999999999999</v>
      </c>
      <c r="K91" s="3">
        <v>1.1599999999999999</v>
      </c>
      <c r="L91" s="3">
        <v>1.3</v>
      </c>
      <c r="M91" s="3">
        <v>1.3</v>
      </c>
      <c r="N91" s="3">
        <v>1.3</v>
      </c>
      <c r="O91" s="3">
        <v>1.3</v>
      </c>
      <c r="P91" s="3">
        <v>1.3</v>
      </c>
    </row>
    <row r="92" spans="1:16" x14ac:dyDescent="0.65">
      <c r="A92" s="2">
        <v>47744</v>
      </c>
      <c r="B92" s="2" t="s">
        <v>224</v>
      </c>
      <c r="C92" s="2" t="s">
        <v>226</v>
      </c>
      <c r="D92" s="3">
        <v>1.3</v>
      </c>
      <c r="E92" s="3">
        <v>1.3</v>
      </c>
      <c r="F92" s="3">
        <v>1.3</v>
      </c>
      <c r="G92" s="3">
        <v>1.3</v>
      </c>
      <c r="H92" s="3">
        <v>1.3</v>
      </c>
      <c r="I92" s="3">
        <v>1.3</v>
      </c>
      <c r="J92" s="3">
        <v>1.1599999999999999</v>
      </c>
      <c r="K92" s="3">
        <v>1.1599999999999999</v>
      </c>
      <c r="L92" s="3">
        <v>1.3</v>
      </c>
      <c r="M92" s="3">
        <v>1.3</v>
      </c>
      <c r="N92" s="3">
        <v>1.3</v>
      </c>
      <c r="O92" s="3">
        <v>1.3</v>
      </c>
      <c r="P92" s="3">
        <v>1.3</v>
      </c>
    </row>
    <row r="93" spans="1:16" x14ac:dyDescent="0.65">
      <c r="A93" s="2">
        <v>47746</v>
      </c>
      <c r="B93" s="2" t="s">
        <v>224</v>
      </c>
      <c r="C93" s="2" t="s">
        <v>227</v>
      </c>
      <c r="D93" s="3">
        <v>1.3</v>
      </c>
      <c r="E93" s="3">
        <v>1.3</v>
      </c>
      <c r="F93" s="3">
        <v>1.3</v>
      </c>
      <c r="G93" s="3">
        <v>1.3</v>
      </c>
      <c r="H93" s="3">
        <v>1.3</v>
      </c>
      <c r="I93" s="3">
        <v>1.3</v>
      </c>
      <c r="J93" s="3">
        <v>1.1599999999999999</v>
      </c>
      <c r="K93" s="3">
        <v>1.1599999999999999</v>
      </c>
      <c r="L93" s="3">
        <v>1.3</v>
      </c>
      <c r="M93" s="3">
        <v>1.3</v>
      </c>
      <c r="N93" s="3">
        <v>1.3</v>
      </c>
      <c r="O93" s="3">
        <v>1.3</v>
      </c>
      <c r="P93" s="3">
        <v>1.3</v>
      </c>
    </row>
    <row r="94" spans="1:16" x14ac:dyDescent="0.65">
      <c r="A94" s="2">
        <v>47747</v>
      </c>
      <c r="B94" s="2" t="s">
        <v>228</v>
      </c>
      <c r="C94" s="2" t="s">
        <v>229</v>
      </c>
      <c r="D94" s="3">
        <v>1.3</v>
      </c>
      <c r="E94" s="3">
        <v>1.3</v>
      </c>
      <c r="F94" s="3">
        <v>1.3</v>
      </c>
      <c r="G94" s="3">
        <v>1.3</v>
      </c>
      <c r="H94" s="3">
        <v>1.3</v>
      </c>
      <c r="I94" s="3">
        <v>1.3</v>
      </c>
      <c r="J94" s="3">
        <v>1.1599999999999999</v>
      </c>
      <c r="K94" s="3">
        <v>1.1599999999999999</v>
      </c>
      <c r="L94" s="3">
        <v>1.3</v>
      </c>
      <c r="M94" s="3">
        <v>1.3</v>
      </c>
      <c r="N94" s="3">
        <v>1.3</v>
      </c>
      <c r="O94" s="3">
        <v>1.3</v>
      </c>
      <c r="P94" s="3">
        <v>1.3</v>
      </c>
    </row>
    <row r="95" spans="1:16" x14ac:dyDescent="0.65">
      <c r="A95" s="2">
        <v>47750</v>
      </c>
      <c r="B95" s="2" t="s">
        <v>230</v>
      </c>
      <c r="C95" s="2" t="s">
        <v>231</v>
      </c>
      <c r="D95" s="3">
        <v>1.3</v>
      </c>
      <c r="E95" s="3">
        <v>1.3</v>
      </c>
      <c r="F95" s="3">
        <v>1.3</v>
      </c>
      <c r="G95" s="3">
        <v>1.3</v>
      </c>
      <c r="H95" s="3">
        <v>1.3</v>
      </c>
      <c r="I95" s="3">
        <v>1.3</v>
      </c>
      <c r="J95" s="3">
        <v>1.1599999999999999</v>
      </c>
      <c r="K95" s="3">
        <v>1.1599999999999999</v>
      </c>
      <c r="L95" s="3">
        <v>1.3</v>
      </c>
      <c r="M95" s="3">
        <v>1.3</v>
      </c>
      <c r="N95" s="3">
        <v>1.3</v>
      </c>
      <c r="O95" s="3">
        <v>1.3</v>
      </c>
      <c r="P95" s="3">
        <v>1.3</v>
      </c>
    </row>
    <row r="96" spans="1:16" x14ac:dyDescent="0.65">
      <c r="A96" s="2">
        <v>47754</v>
      </c>
      <c r="B96" s="2" t="s">
        <v>232</v>
      </c>
      <c r="C96" s="2" t="s">
        <v>233</v>
      </c>
      <c r="D96" s="3">
        <v>1.3</v>
      </c>
      <c r="E96" s="3">
        <v>1.3</v>
      </c>
      <c r="F96" s="3">
        <v>1.3</v>
      </c>
      <c r="G96" s="3">
        <v>1.3</v>
      </c>
      <c r="H96" s="3">
        <v>1.3</v>
      </c>
      <c r="I96" s="3">
        <v>1.3</v>
      </c>
      <c r="J96" s="3">
        <v>1.1599999999999999</v>
      </c>
      <c r="K96" s="3">
        <v>1.1599999999999999</v>
      </c>
      <c r="L96" s="3">
        <v>1.3</v>
      </c>
      <c r="M96" s="3">
        <v>1.3</v>
      </c>
      <c r="N96" s="3">
        <v>1.3</v>
      </c>
      <c r="O96" s="3">
        <v>1.3</v>
      </c>
      <c r="P96" s="3">
        <v>1.3</v>
      </c>
    </row>
    <row r="97" spans="1:16" x14ac:dyDescent="0.65">
      <c r="A97" s="2">
        <v>47755</v>
      </c>
      <c r="B97" s="2" t="s">
        <v>221</v>
      </c>
      <c r="C97" s="2" t="s">
        <v>234</v>
      </c>
      <c r="D97" s="3">
        <v>1.3</v>
      </c>
      <c r="E97" s="3">
        <v>1.3</v>
      </c>
      <c r="F97" s="3">
        <v>1.3</v>
      </c>
      <c r="G97" s="3">
        <v>1.3</v>
      </c>
      <c r="H97" s="3">
        <v>1.3</v>
      </c>
      <c r="I97" s="3">
        <v>1.3</v>
      </c>
      <c r="J97" s="3">
        <v>1.1599999999999999</v>
      </c>
      <c r="K97" s="3">
        <v>1.1599999999999999</v>
      </c>
      <c r="L97" s="3">
        <v>1.3</v>
      </c>
      <c r="M97" s="3">
        <v>1.3</v>
      </c>
      <c r="N97" s="3">
        <v>1.3</v>
      </c>
      <c r="O97" s="3">
        <v>1.3</v>
      </c>
      <c r="P97" s="3">
        <v>1.3</v>
      </c>
    </row>
    <row r="98" spans="1:16" x14ac:dyDescent="0.65">
      <c r="A98" s="2">
        <v>47756</v>
      </c>
      <c r="B98" s="2" t="s">
        <v>235</v>
      </c>
      <c r="C98" s="2" t="s">
        <v>236</v>
      </c>
      <c r="D98" s="3">
        <v>1.3</v>
      </c>
      <c r="E98" s="3">
        <v>1.3</v>
      </c>
      <c r="F98" s="3">
        <v>1.3</v>
      </c>
      <c r="G98" s="3">
        <v>1.3</v>
      </c>
      <c r="H98" s="3">
        <v>1.3</v>
      </c>
      <c r="I98" s="3">
        <v>1.3</v>
      </c>
      <c r="J98" s="3">
        <v>1.1599999999999999</v>
      </c>
      <c r="K98" s="3">
        <v>1.1599999999999999</v>
      </c>
      <c r="L98" s="3">
        <v>1.3</v>
      </c>
      <c r="M98" s="3">
        <v>1.3</v>
      </c>
      <c r="N98" s="3">
        <v>1.3</v>
      </c>
      <c r="O98" s="3">
        <v>1.3</v>
      </c>
      <c r="P98" s="3">
        <v>1.3</v>
      </c>
    </row>
    <row r="99" spans="1:16" x14ac:dyDescent="0.65">
      <c r="A99" s="2">
        <v>47759</v>
      </c>
      <c r="B99" s="2" t="s">
        <v>230</v>
      </c>
      <c r="C99" s="2" t="s">
        <v>237</v>
      </c>
      <c r="D99" s="3">
        <v>1.3</v>
      </c>
      <c r="E99" s="3">
        <v>1.3</v>
      </c>
      <c r="F99" s="3">
        <v>1.3</v>
      </c>
      <c r="G99" s="3">
        <v>1.3</v>
      </c>
      <c r="H99" s="3">
        <v>1.3</v>
      </c>
      <c r="I99" s="3">
        <v>1.3</v>
      </c>
      <c r="J99" s="3">
        <v>1.1599999999999999</v>
      </c>
      <c r="K99" s="3">
        <v>1.1599999999999999</v>
      </c>
      <c r="L99" s="3">
        <v>1.3</v>
      </c>
      <c r="M99" s="3">
        <v>1.3</v>
      </c>
      <c r="N99" s="3">
        <v>1.3</v>
      </c>
      <c r="O99" s="3">
        <v>1.3</v>
      </c>
      <c r="P99" s="3">
        <v>1.3</v>
      </c>
    </row>
    <row r="100" spans="1:16" x14ac:dyDescent="0.65">
      <c r="A100" s="2">
        <v>47761</v>
      </c>
      <c r="B100" s="2" t="s">
        <v>238</v>
      </c>
      <c r="C100" s="2" t="s">
        <v>239</v>
      </c>
      <c r="D100" s="3">
        <v>1.3</v>
      </c>
      <c r="E100" s="3">
        <v>1.3</v>
      </c>
      <c r="F100" s="3">
        <v>1.3</v>
      </c>
      <c r="G100" s="3">
        <v>1.3</v>
      </c>
      <c r="H100" s="3">
        <v>1.3</v>
      </c>
      <c r="I100" s="3">
        <v>1.3</v>
      </c>
      <c r="J100" s="3">
        <v>1.1599999999999999</v>
      </c>
      <c r="K100" s="3">
        <v>1.1599999999999999</v>
      </c>
      <c r="L100" s="3">
        <v>1.3</v>
      </c>
      <c r="M100" s="3">
        <v>1.3</v>
      </c>
      <c r="N100" s="3">
        <v>1.3</v>
      </c>
      <c r="O100" s="3">
        <v>1.3</v>
      </c>
      <c r="P100" s="3">
        <v>1.3</v>
      </c>
    </row>
    <row r="101" spans="1:16" x14ac:dyDescent="0.65">
      <c r="A101" s="2">
        <v>47762</v>
      </c>
      <c r="B101" s="2" t="s">
        <v>232</v>
      </c>
      <c r="C101" s="2" t="s">
        <v>240</v>
      </c>
      <c r="D101" s="3">
        <v>1.3</v>
      </c>
      <c r="E101" s="3">
        <v>1.3</v>
      </c>
      <c r="F101" s="3">
        <v>1.3</v>
      </c>
      <c r="G101" s="3">
        <v>1.3</v>
      </c>
      <c r="H101" s="3">
        <v>1.3</v>
      </c>
      <c r="I101" s="3">
        <v>1.3</v>
      </c>
      <c r="J101" s="3">
        <v>1.1599999999999999</v>
      </c>
      <c r="K101" s="3">
        <v>1.1599999999999999</v>
      </c>
      <c r="L101" s="3">
        <v>1.3</v>
      </c>
      <c r="M101" s="3">
        <v>1.3</v>
      </c>
      <c r="N101" s="3">
        <v>1.3</v>
      </c>
      <c r="O101" s="3">
        <v>1.3</v>
      </c>
      <c r="P101" s="3">
        <v>1.3</v>
      </c>
    </row>
    <row r="102" spans="1:16" x14ac:dyDescent="0.65">
      <c r="A102" s="2">
        <v>47765</v>
      </c>
      <c r="B102" s="2" t="s">
        <v>241</v>
      </c>
      <c r="C102" s="2" t="s">
        <v>242</v>
      </c>
      <c r="D102" s="3">
        <v>1.3</v>
      </c>
      <c r="E102" s="3">
        <v>1.3</v>
      </c>
      <c r="F102" s="3">
        <v>1.3</v>
      </c>
      <c r="G102" s="3">
        <v>1.3</v>
      </c>
      <c r="H102" s="3">
        <v>1.3</v>
      </c>
      <c r="I102" s="3">
        <v>1.3</v>
      </c>
      <c r="J102" s="3">
        <v>1.1599999999999999</v>
      </c>
      <c r="K102" s="3">
        <v>1.1599999999999999</v>
      </c>
      <c r="L102" s="3">
        <v>1.3</v>
      </c>
      <c r="M102" s="3">
        <v>1.3</v>
      </c>
      <c r="N102" s="3">
        <v>1.3</v>
      </c>
      <c r="O102" s="3">
        <v>1.3</v>
      </c>
      <c r="P102" s="3">
        <v>1.3</v>
      </c>
    </row>
    <row r="103" spans="1:16" x14ac:dyDescent="0.65">
      <c r="A103" s="2">
        <v>47766</v>
      </c>
      <c r="B103" s="2" t="s">
        <v>241</v>
      </c>
      <c r="C103" s="2" t="s">
        <v>243</v>
      </c>
      <c r="D103" s="3">
        <v>1.3</v>
      </c>
      <c r="E103" s="3">
        <v>1.3</v>
      </c>
      <c r="F103" s="3">
        <v>1.3</v>
      </c>
      <c r="G103" s="3">
        <v>1.3</v>
      </c>
      <c r="H103" s="3">
        <v>1.3</v>
      </c>
      <c r="I103" s="3">
        <v>1.3</v>
      </c>
      <c r="J103" s="3">
        <v>1.1599999999999999</v>
      </c>
      <c r="K103" s="3">
        <v>1.1599999999999999</v>
      </c>
      <c r="L103" s="3">
        <v>1.3</v>
      </c>
      <c r="M103" s="3">
        <v>1.3</v>
      </c>
      <c r="N103" s="3">
        <v>1.3</v>
      </c>
      <c r="O103" s="3">
        <v>1.3</v>
      </c>
      <c r="P103" s="3">
        <v>1.3</v>
      </c>
    </row>
    <row r="104" spans="1:16" x14ac:dyDescent="0.65">
      <c r="A104" s="2">
        <v>47767</v>
      </c>
      <c r="B104" s="2" t="s">
        <v>241</v>
      </c>
      <c r="C104" s="2" t="s">
        <v>244</v>
      </c>
      <c r="D104" s="3">
        <v>1.3</v>
      </c>
      <c r="E104" s="3">
        <v>1.3</v>
      </c>
      <c r="F104" s="3">
        <v>1.3</v>
      </c>
      <c r="G104" s="3">
        <v>1.3</v>
      </c>
      <c r="H104" s="3">
        <v>1.3</v>
      </c>
      <c r="I104" s="3">
        <v>1.3</v>
      </c>
      <c r="J104" s="3">
        <v>1.1599999999999999</v>
      </c>
      <c r="K104" s="3">
        <v>1.1599999999999999</v>
      </c>
      <c r="L104" s="3">
        <v>1.3</v>
      </c>
      <c r="M104" s="3">
        <v>1.3</v>
      </c>
      <c r="N104" s="3">
        <v>1.3</v>
      </c>
      <c r="O104" s="3">
        <v>1.3</v>
      </c>
      <c r="P104" s="3">
        <v>1.3</v>
      </c>
    </row>
    <row r="105" spans="1:16" x14ac:dyDescent="0.65">
      <c r="A105" s="2">
        <v>47768</v>
      </c>
      <c r="B105" s="2" t="s">
        <v>235</v>
      </c>
      <c r="C105" s="2" t="s">
        <v>245</v>
      </c>
      <c r="D105" s="3">
        <v>1.3</v>
      </c>
      <c r="E105" s="3">
        <v>1.3</v>
      </c>
      <c r="F105" s="3">
        <v>1.3</v>
      </c>
      <c r="G105" s="3">
        <v>1.3</v>
      </c>
      <c r="H105" s="3">
        <v>1.3</v>
      </c>
      <c r="I105" s="3">
        <v>1.3</v>
      </c>
      <c r="J105" s="3">
        <v>1.1599999999999999</v>
      </c>
      <c r="K105" s="3">
        <v>1.1599999999999999</v>
      </c>
      <c r="L105" s="3">
        <v>1.3</v>
      </c>
      <c r="M105" s="3">
        <v>1.3</v>
      </c>
      <c r="N105" s="3">
        <v>1.3</v>
      </c>
      <c r="O105" s="3">
        <v>1.3</v>
      </c>
      <c r="P105" s="3">
        <v>1.3</v>
      </c>
    </row>
    <row r="106" spans="1:16" x14ac:dyDescent="0.65">
      <c r="A106" s="2">
        <v>47769</v>
      </c>
      <c r="B106" s="2" t="s">
        <v>228</v>
      </c>
      <c r="C106" s="2" t="s">
        <v>246</v>
      </c>
      <c r="D106" s="3">
        <v>1.3</v>
      </c>
      <c r="E106" s="3">
        <v>1.3</v>
      </c>
      <c r="F106" s="3">
        <v>1.3</v>
      </c>
      <c r="G106" s="3">
        <v>1.3</v>
      </c>
      <c r="H106" s="3">
        <v>1.3</v>
      </c>
      <c r="I106" s="3">
        <v>1.3</v>
      </c>
      <c r="J106" s="3">
        <v>1.1599999999999999</v>
      </c>
      <c r="K106" s="3">
        <v>1.1599999999999999</v>
      </c>
      <c r="L106" s="3">
        <v>1.3</v>
      </c>
      <c r="M106" s="3">
        <v>1.3</v>
      </c>
      <c r="N106" s="3">
        <v>1.3</v>
      </c>
      <c r="O106" s="3">
        <v>1.3</v>
      </c>
      <c r="P106" s="3">
        <v>1.3</v>
      </c>
    </row>
    <row r="107" spans="1:16" x14ac:dyDescent="0.65">
      <c r="A107" s="2">
        <v>47770</v>
      </c>
      <c r="B107" s="2" t="s">
        <v>228</v>
      </c>
      <c r="C107" s="2" t="s">
        <v>247</v>
      </c>
      <c r="D107" s="3">
        <v>1.3</v>
      </c>
      <c r="E107" s="3">
        <v>1.3</v>
      </c>
      <c r="F107" s="3">
        <v>1.3</v>
      </c>
      <c r="G107" s="3">
        <v>1.3</v>
      </c>
      <c r="H107" s="3">
        <v>1.3</v>
      </c>
      <c r="I107" s="3">
        <v>1.3</v>
      </c>
      <c r="J107" s="3">
        <v>1.1599999999999999</v>
      </c>
      <c r="K107" s="3">
        <v>1.1599999999999999</v>
      </c>
      <c r="L107" s="3">
        <v>1.1599999999999999</v>
      </c>
      <c r="M107" s="3">
        <v>1.3</v>
      </c>
      <c r="N107" s="3">
        <v>1.3</v>
      </c>
      <c r="O107" s="3">
        <v>1.3</v>
      </c>
      <c r="P107" s="3">
        <v>1.3</v>
      </c>
    </row>
    <row r="108" spans="1:16" x14ac:dyDescent="0.65">
      <c r="A108" s="2">
        <v>47772</v>
      </c>
      <c r="B108" s="2" t="s">
        <v>248</v>
      </c>
      <c r="C108" s="2" t="s">
        <v>249</v>
      </c>
      <c r="D108" s="3">
        <v>1.3</v>
      </c>
      <c r="E108" s="3">
        <v>1.3</v>
      </c>
      <c r="F108" s="3">
        <v>1.3</v>
      </c>
      <c r="G108" s="3">
        <v>1.3</v>
      </c>
      <c r="H108" s="3">
        <v>1.3</v>
      </c>
      <c r="I108" s="3">
        <v>1.3</v>
      </c>
      <c r="J108" s="3">
        <v>1.1599999999999999</v>
      </c>
      <c r="K108" s="3">
        <v>1.1599999999999999</v>
      </c>
      <c r="L108" s="3">
        <v>1.1599999999999999</v>
      </c>
      <c r="M108" s="3">
        <v>1.3</v>
      </c>
      <c r="N108" s="3">
        <v>1.3</v>
      </c>
      <c r="O108" s="3">
        <v>1.3</v>
      </c>
      <c r="P108" s="3">
        <v>1.3</v>
      </c>
    </row>
    <row r="109" spans="1:16" x14ac:dyDescent="0.65">
      <c r="A109" s="2">
        <v>47776</v>
      </c>
      <c r="B109" s="2" t="s">
        <v>228</v>
      </c>
      <c r="C109" s="2" t="s">
        <v>250</v>
      </c>
      <c r="D109" s="3">
        <v>1.3</v>
      </c>
      <c r="E109" s="3">
        <v>1.3</v>
      </c>
      <c r="F109" s="3">
        <v>1.3</v>
      </c>
      <c r="G109" s="3">
        <v>1.3</v>
      </c>
      <c r="H109" s="3">
        <v>1.3</v>
      </c>
      <c r="I109" s="3">
        <v>1.3</v>
      </c>
      <c r="J109" s="3">
        <v>1.1599999999999999</v>
      </c>
      <c r="K109" s="3">
        <v>1.1599999999999999</v>
      </c>
      <c r="L109" s="3">
        <v>1.3</v>
      </c>
      <c r="M109" s="3">
        <v>1.3</v>
      </c>
      <c r="N109" s="3">
        <v>1.3</v>
      </c>
      <c r="O109" s="3">
        <v>1.3</v>
      </c>
      <c r="P109" s="3">
        <v>1.3</v>
      </c>
    </row>
    <row r="110" spans="1:16" x14ac:dyDescent="0.65">
      <c r="A110" s="2">
        <v>47777</v>
      </c>
      <c r="B110" s="2" t="s">
        <v>251</v>
      </c>
      <c r="C110" s="2" t="s">
        <v>252</v>
      </c>
      <c r="D110" s="3">
        <v>1.3</v>
      </c>
      <c r="E110" s="3">
        <v>1.3</v>
      </c>
      <c r="F110" s="3">
        <v>1.3</v>
      </c>
      <c r="G110" s="3">
        <v>1.3</v>
      </c>
      <c r="H110" s="3">
        <v>1.3</v>
      </c>
      <c r="I110" s="3">
        <v>1.3</v>
      </c>
      <c r="J110" s="3">
        <v>1.1599999999999999</v>
      </c>
      <c r="K110" s="3">
        <v>1.1599999999999999</v>
      </c>
      <c r="L110" s="3">
        <v>1.3</v>
      </c>
      <c r="M110" s="3">
        <v>1.3</v>
      </c>
      <c r="N110" s="3">
        <v>1.3</v>
      </c>
      <c r="O110" s="3">
        <v>1.3</v>
      </c>
      <c r="P110" s="3">
        <v>1.3</v>
      </c>
    </row>
    <row r="111" spans="1:16" x14ac:dyDescent="0.65">
      <c r="A111" s="2">
        <v>47778</v>
      </c>
      <c r="B111" s="2" t="s">
        <v>251</v>
      </c>
      <c r="C111" s="2" t="s">
        <v>253</v>
      </c>
      <c r="D111" s="3">
        <v>1.3</v>
      </c>
      <c r="E111" s="3">
        <v>1.3</v>
      </c>
      <c r="F111" s="3">
        <v>1.3</v>
      </c>
      <c r="G111" s="3">
        <v>1.3</v>
      </c>
      <c r="H111" s="3">
        <v>1.3</v>
      </c>
      <c r="I111" s="3">
        <v>1.3</v>
      </c>
      <c r="J111" s="3">
        <v>1.1599999999999999</v>
      </c>
      <c r="K111" s="3">
        <v>1.1599999999999999</v>
      </c>
      <c r="L111" s="3">
        <v>1.3</v>
      </c>
      <c r="M111" s="3">
        <v>1.3</v>
      </c>
      <c r="N111" s="3">
        <v>1.3</v>
      </c>
      <c r="O111" s="3">
        <v>1.3</v>
      </c>
      <c r="P111" s="3">
        <v>1.3</v>
      </c>
    </row>
    <row r="112" spans="1:16" x14ac:dyDescent="0.65">
      <c r="A112" s="2">
        <v>47780</v>
      </c>
      <c r="B112" s="2" t="s">
        <v>254</v>
      </c>
      <c r="C112" s="2" t="s">
        <v>255</v>
      </c>
      <c r="D112" s="3">
        <v>1.3</v>
      </c>
      <c r="E112" s="3">
        <v>1.3</v>
      </c>
      <c r="F112" s="3">
        <v>1.3</v>
      </c>
      <c r="G112" s="3">
        <v>1.3</v>
      </c>
      <c r="H112" s="3">
        <v>1.3</v>
      </c>
      <c r="I112" s="3">
        <v>1.3</v>
      </c>
      <c r="J112" s="3">
        <v>1.1599999999999999</v>
      </c>
      <c r="K112" s="3">
        <v>1.1599999999999999</v>
      </c>
      <c r="L112" s="3">
        <v>1.3</v>
      </c>
      <c r="M112" s="3">
        <v>1.3</v>
      </c>
      <c r="N112" s="3">
        <v>1.3</v>
      </c>
      <c r="O112" s="3">
        <v>1.3</v>
      </c>
      <c r="P112" s="3">
        <v>1.3</v>
      </c>
    </row>
    <row r="113" spans="1:16" x14ac:dyDescent="0.65">
      <c r="A113" s="2">
        <v>47784</v>
      </c>
      <c r="B113" s="2" t="s">
        <v>232</v>
      </c>
      <c r="C113" s="2" t="s">
        <v>256</v>
      </c>
      <c r="D113" s="3">
        <v>1.3</v>
      </c>
      <c r="E113" s="3">
        <v>1.3</v>
      </c>
      <c r="F113" s="3">
        <v>1.3</v>
      </c>
      <c r="G113" s="3">
        <v>1.3</v>
      </c>
      <c r="H113" s="3">
        <v>1.3</v>
      </c>
      <c r="I113" s="3">
        <v>1.3</v>
      </c>
      <c r="J113" s="3">
        <v>1.1599999999999999</v>
      </c>
      <c r="K113" s="3">
        <v>1.1599999999999999</v>
      </c>
      <c r="L113" s="3">
        <v>1.3</v>
      </c>
      <c r="M113" s="3">
        <v>1.3</v>
      </c>
      <c r="N113" s="3">
        <v>1.3</v>
      </c>
      <c r="O113" s="3">
        <v>1.3</v>
      </c>
      <c r="P113" s="3">
        <v>1.3</v>
      </c>
    </row>
    <row r="114" spans="1:16" x14ac:dyDescent="0.65">
      <c r="A114" s="2">
        <v>47800</v>
      </c>
      <c r="B114" s="2" t="s">
        <v>257</v>
      </c>
      <c r="C114" s="2" t="s">
        <v>258</v>
      </c>
      <c r="D114" s="3">
        <v>1.3</v>
      </c>
      <c r="E114" s="3">
        <v>1.3</v>
      </c>
      <c r="F114" s="3">
        <v>1.3</v>
      </c>
      <c r="G114" s="3">
        <v>1.3</v>
      </c>
      <c r="H114" s="3">
        <v>1.3</v>
      </c>
      <c r="I114" s="3">
        <v>1.3</v>
      </c>
      <c r="J114" s="3">
        <v>1.1599999999999999</v>
      </c>
      <c r="K114" s="3">
        <v>1.1599999999999999</v>
      </c>
      <c r="L114" s="3">
        <v>1.3</v>
      </c>
      <c r="M114" s="3">
        <v>1.3</v>
      </c>
      <c r="N114" s="3">
        <v>1.3</v>
      </c>
      <c r="O114" s="3">
        <v>1.3</v>
      </c>
      <c r="P114" s="3">
        <v>1.3</v>
      </c>
    </row>
    <row r="115" spans="1:16" x14ac:dyDescent="0.65">
      <c r="A115" s="2">
        <v>47805</v>
      </c>
      <c r="B115" s="2" t="s">
        <v>257</v>
      </c>
      <c r="C115" s="2" t="s">
        <v>259</v>
      </c>
      <c r="D115" s="3">
        <v>1.3</v>
      </c>
      <c r="E115" s="3">
        <v>1.3</v>
      </c>
      <c r="F115" s="3">
        <v>1.3</v>
      </c>
      <c r="G115" s="3">
        <v>1.3</v>
      </c>
      <c r="H115" s="3">
        <v>1.3</v>
      </c>
      <c r="I115" s="3">
        <v>1.3</v>
      </c>
      <c r="J115" s="3">
        <v>1.1599999999999999</v>
      </c>
      <c r="K115" s="3">
        <v>1.1599999999999999</v>
      </c>
      <c r="L115" s="3">
        <v>1.3</v>
      </c>
      <c r="M115" s="3">
        <v>1.3</v>
      </c>
      <c r="N115" s="3">
        <v>1.3</v>
      </c>
      <c r="O115" s="3">
        <v>1.3</v>
      </c>
      <c r="P115" s="3">
        <v>1.3</v>
      </c>
    </row>
    <row r="116" spans="1:16" x14ac:dyDescent="0.65">
      <c r="A116" s="2">
        <v>47807</v>
      </c>
      <c r="B116" s="2" t="s">
        <v>260</v>
      </c>
      <c r="C116" s="2" t="s">
        <v>261</v>
      </c>
      <c r="D116" s="3">
        <v>1.3</v>
      </c>
      <c r="E116" s="3">
        <v>1.3</v>
      </c>
      <c r="F116" s="3">
        <v>1.3</v>
      </c>
      <c r="G116" s="3">
        <v>1.3</v>
      </c>
      <c r="H116" s="3">
        <v>1.3</v>
      </c>
      <c r="I116" s="3">
        <v>1.3</v>
      </c>
      <c r="J116" s="3">
        <v>1.1599999999999999</v>
      </c>
      <c r="K116" s="3">
        <v>1.1599999999999999</v>
      </c>
      <c r="L116" s="3">
        <v>1.3</v>
      </c>
      <c r="M116" s="3">
        <v>1.3</v>
      </c>
      <c r="N116" s="3">
        <v>1.3</v>
      </c>
      <c r="O116" s="3">
        <v>1.3</v>
      </c>
      <c r="P116" s="3">
        <v>1.3</v>
      </c>
    </row>
    <row r="117" spans="1:16" x14ac:dyDescent="0.65">
      <c r="A117" s="2">
        <v>47809</v>
      </c>
      <c r="B117" s="2" t="s">
        <v>260</v>
      </c>
      <c r="C117" s="2" t="s">
        <v>262</v>
      </c>
      <c r="D117" s="3">
        <v>1.3</v>
      </c>
      <c r="E117" s="3">
        <v>1.3</v>
      </c>
      <c r="F117" s="3">
        <v>1.3</v>
      </c>
      <c r="G117" s="3">
        <v>1.3</v>
      </c>
      <c r="H117" s="3">
        <v>1.3</v>
      </c>
      <c r="I117" s="3">
        <v>1.3</v>
      </c>
      <c r="J117" s="3">
        <v>1.1599999999999999</v>
      </c>
      <c r="K117" s="3">
        <v>1.1599999999999999</v>
      </c>
      <c r="L117" s="3">
        <v>1.3</v>
      </c>
      <c r="M117" s="3">
        <v>1.3</v>
      </c>
      <c r="N117" s="3">
        <v>1.3</v>
      </c>
      <c r="O117" s="3">
        <v>1.3</v>
      </c>
      <c r="P117" s="3">
        <v>1.3</v>
      </c>
    </row>
    <row r="118" spans="1:16" x14ac:dyDescent="0.65">
      <c r="A118" s="2">
        <v>47812</v>
      </c>
      <c r="B118" s="2" t="s">
        <v>257</v>
      </c>
      <c r="C118" s="2" t="s">
        <v>263</v>
      </c>
      <c r="D118" s="3">
        <v>1.3</v>
      </c>
      <c r="E118" s="3">
        <v>1.3</v>
      </c>
      <c r="F118" s="3">
        <v>1.3</v>
      </c>
      <c r="G118" s="3">
        <v>1.3</v>
      </c>
      <c r="H118" s="3">
        <v>1.3</v>
      </c>
      <c r="I118" s="3">
        <v>1.3</v>
      </c>
      <c r="J118" s="3">
        <v>1.1599999999999999</v>
      </c>
      <c r="K118" s="3">
        <v>1.1599999999999999</v>
      </c>
      <c r="L118" s="3">
        <v>1.3</v>
      </c>
      <c r="M118" s="3">
        <v>1.3</v>
      </c>
      <c r="N118" s="3">
        <v>1.3</v>
      </c>
      <c r="O118" s="3">
        <v>1.3</v>
      </c>
      <c r="P118" s="3">
        <v>1.3</v>
      </c>
    </row>
    <row r="119" spans="1:16" x14ac:dyDescent="0.65">
      <c r="A119" s="2">
        <v>47813</v>
      </c>
      <c r="B119" s="2" t="s">
        <v>264</v>
      </c>
      <c r="C119" s="2" t="s">
        <v>265</v>
      </c>
      <c r="D119" s="3">
        <v>1.3</v>
      </c>
      <c r="E119" s="3">
        <v>1.3</v>
      </c>
      <c r="F119" s="3">
        <v>1.3</v>
      </c>
      <c r="G119" s="3">
        <v>1.3</v>
      </c>
      <c r="H119" s="3">
        <v>1.3</v>
      </c>
      <c r="I119" s="3">
        <v>1.3</v>
      </c>
      <c r="J119" s="3">
        <v>1.1599999999999999</v>
      </c>
      <c r="K119" s="3">
        <v>1.1599999999999999</v>
      </c>
      <c r="L119" s="3">
        <v>1.3</v>
      </c>
      <c r="M119" s="3">
        <v>1.3</v>
      </c>
      <c r="N119" s="3">
        <v>1.3</v>
      </c>
      <c r="O119" s="3">
        <v>1.3</v>
      </c>
      <c r="P119" s="3">
        <v>1.3</v>
      </c>
    </row>
    <row r="120" spans="1:16" x14ac:dyDescent="0.65">
      <c r="A120" s="2">
        <v>47814</v>
      </c>
      <c r="B120" s="2" t="s">
        <v>266</v>
      </c>
      <c r="C120" s="2" t="s">
        <v>267</v>
      </c>
      <c r="D120" s="3">
        <v>1.3</v>
      </c>
      <c r="E120" s="3">
        <v>1.3</v>
      </c>
      <c r="F120" s="3">
        <v>1.3</v>
      </c>
      <c r="G120" s="3">
        <v>1.3</v>
      </c>
      <c r="H120" s="3">
        <v>1.3</v>
      </c>
      <c r="I120" s="3">
        <v>1.3</v>
      </c>
      <c r="J120" s="3">
        <v>1.1599999999999999</v>
      </c>
      <c r="K120" s="3">
        <v>1.1599999999999999</v>
      </c>
      <c r="L120" s="3">
        <v>1.3</v>
      </c>
      <c r="M120" s="3">
        <v>1.3</v>
      </c>
      <c r="N120" s="3">
        <v>1.3</v>
      </c>
      <c r="O120" s="3">
        <v>1.3</v>
      </c>
      <c r="P120" s="3">
        <v>1.3</v>
      </c>
    </row>
    <row r="121" spans="1:16" x14ac:dyDescent="0.65">
      <c r="A121" s="2">
        <v>47815</v>
      </c>
      <c r="B121" s="2" t="s">
        <v>266</v>
      </c>
      <c r="C121" s="2" t="s">
        <v>268</v>
      </c>
      <c r="D121" s="3">
        <v>1.3</v>
      </c>
      <c r="E121" s="3">
        <v>1.3</v>
      </c>
      <c r="F121" s="3">
        <v>1.3</v>
      </c>
      <c r="G121" s="3">
        <v>1.3</v>
      </c>
      <c r="H121" s="3">
        <v>1.3</v>
      </c>
      <c r="I121" s="3">
        <v>1.3</v>
      </c>
      <c r="J121" s="3">
        <v>1.1599999999999999</v>
      </c>
      <c r="K121" s="3">
        <v>1.1599999999999999</v>
      </c>
      <c r="L121" s="3">
        <v>1.3</v>
      </c>
      <c r="M121" s="3">
        <v>1.3</v>
      </c>
      <c r="N121" s="3">
        <v>1.3</v>
      </c>
      <c r="O121" s="3">
        <v>1.3</v>
      </c>
      <c r="P121" s="3">
        <v>1.3</v>
      </c>
    </row>
    <row r="122" spans="1:16" x14ac:dyDescent="0.65">
      <c r="A122" s="2">
        <v>47817</v>
      </c>
      <c r="B122" s="2" t="s">
        <v>257</v>
      </c>
      <c r="C122" s="2" t="s">
        <v>269</v>
      </c>
      <c r="D122" s="3">
        <v>1.3</v>
      </c>
      <c r="E122" s="3">
        <v>1.3</v>
      </c>
      <c r="F122" s="3">
        <v>1.3</v>
      </c>
      <c r="G122" s="3">
        <v>1.3</v>
      </c>
      <c r="H122" s="3">
        <v>1.3</v>
      </c>
      <c r="I122" s="3">
        <v>1.3</v>
      </c>
      <c r="J122" s="3">
        <v>1.1599999999999999</v>
      </c>
      <c r="K122" s="3">
        <v>1.1599999999999999</v>
      </c>
      <c r="L122" s="3">
        <v>1.3</v>
      </c>
      <c r="M122" s="3">
        <v>1.3</v>
      </c>
      <c r="N122" s="3">
        <v>1.3</v>
      </c>
      <c r="O122" s="3">
        <v>1.3</v>
      </c>
      <c r="P122" s="3">
        <v>1.3</v>
      </c>
    </row>
    <row r="123" spans="1:16" x14ac:dyDescent="0.65">
      <c r="A123" s="2">
        <v>47818</v>
      </c>
      <c r="B123" s="2" t="s">
        <v>257</v>
      </c>
      <c r="C123" s="2" t="s">
        <v>270</v>
      </c>
      <c r="D123" s="3">
        <v>1.3</v>
      </c>
      <c r="E123" s="3">
        <v>1.3</v>
      </c>
      <c r="F123" s="3">
        <v>1.3</v>
      </c>
      <c r="G123" s="3">
        <v>1.3</v>
      </c>
      <c r="H123" s="3">
        <v>1.3</v>
      </c>
      <c r="I123" s="3">
        <v>1.3</v>
      </c>
      <c r="J123" s="3">
        <v>1.3</v>
      </c>
      <c r="K123" s="3">
        <v>1.3</v>
      </c>
      <c r="L123" s="3">
        <v>1.3</v>
      </c>
      <c r="M123" s="3">
        <v>1.3</v>
      </c>
      <c r="N123" s="3">
        <v>1.3</v>
      </c>
      <c r="O123" s="3">
        <v>1.3</v>
      </c>
      <c r="P123" s="3">
        <v>1.3</v>
      </c>
    </row>
    <row r="124" spans="1:16" x14ac:dyDescent="0.65">
      <c r="A124" s="2">
        <v>47819</v>
      </c>
      <c r="B124" s="2" t="s">
        <v>271</v>
      </c>
      <c r="C124" s="2" t="s">
        <v>272</v>
      </c>
      <c r="D124" s="3">
        <v>1.3</v>
      </c>
      <c r="E124" s="3">
        <v>1.3</v>
      </c>
      <c r="F124" s="3">
        <v>1.3</v>
      </c>
      <c r="G124" s="3">
        <v>1.3</v>
      </c>
      <c r="H124" s="3">
        <v>1.3</v>
      </c>
      <c r="I124" s="3">
        <v>1.3</v>
      </c>
      <c r="J124" s="3">
        <v>1.1599999999999999</v>
      </c>
      <c r="K124" s="3">
        <v>1.1599999999999999</v>
      </c>
      <c r="L124" s="3">
        <v>1.1599999999999999</v>
      </c>
      <c r="M124" s="3">
        <v>1.3</v>
      </c>
      <c r="N124" s="3">
        <v>1.3</v>
      </c>
      <c r="O124" s="3">
        <v>1.3</v>
      </c>
      <c r="P124" s="3">
        <v>1.3</v>
      </c>
    </row>
    <row r="125" spans="1:16" x14ac:dyDescent="0.65">
      <c r="A125" s="2">
        <v>47821</v>
      </c>
      <c r="B125" s="2" t="s">
        <v>273</v>
      </c>
      <c r="C125" s="2" t="s">
        <v>274</v>
      </c>
      <c r="D125" s="3">
        <v>1.3</v>
      </c>
      <c r="E125" s="3">
        <v>1.3</v>
      </c>
      <c r="F125" s="3">
        <v>1.3</v>
      </c>
      <c r="G125" s="3">
        <v>1.3</v>
      </c>
      <c r="H125" s="3">
        <v>1.3</v>
      </c>
      <c r="I125" s="3">
        <v>1.3</v>
      </c>
      <c r="J125" s="3">
        <v>1.3</v>
      </c>
      <c r="K125" s="3">
        <v>1.3</v>
      </c>
      <c r="L125" s="3">
        <v>1.3</v>
      </c>
      <c r="M125" s="3">
        <v>1.3</v>
      </c>
      <c r="N125" s="3">
        <v>1.3</v>
      </c>
      <c r="O125" s="3">
        <v>1.3</v>
      </c>
      <c r="P125" s="3">
        <v>1.3</v>
      </c>
    </row>
    <row r="126" spans="1:16" x14ac:dyDescent="0.65">
      <c r="A126" s="2">
        <v>47822</v>
      </c>
      <c r="B126" s="2" t="s">
        <v>275</v>
      </c>
      <c r="C126" s="2" t="s">
        <v>276</v>
      </c>
      <c r="D126" s="3">
        <v>1.3</v>
      </c>
      <c r="E126" s="3">
        <v>1.3</v>
      </c>
      <c r="F126" s="3">
        <v>1.3</v>
      </c>
      <c r="G126" s="3">
        <v>1.3</v>
      </c>
      <c r="H126" s="3">
        <v>1.3</v>
      </c>
      <c r="I126" s="3">
        <v>1.3</v>
      </c>
      <c r="J126" s="3">
        <v>1.1599999999999999</v>
      </c>
      <c r="K126" s="3">
        <v>1.1599999999999999</v>
      </c>
      <c r="L126" s="3">
        <v>1.3</v>
      </c>
      <c r="M126" s="3">
        <v>1.3</v>
      </c>
      <c r="N126" s="3">
        <v>1.3</v>
      </c>
      <c r="O126" s="3">
        <v>1.3</v>
      </c>
      <c r="P126" s="3">
        <v>1.3</v>
      </c>
    </row>
    <row r="127" spans="1:16" x14ac:dyDescent="0.65">
      <c r="A127" s="2">
        <v>47823</v>
      </c>
      <c r="B127" s="2" t="s">
        <v>277</v>
      </c>
      <c r="C127" s="2" t="s">
        <v>278</v>
      </c>
      <c r="D127" s="3">
        <v>1.3</v>
      </c>
      <c r="E127" s="3">
        <v>1.3</v>
      </c>
      <c r="F127" s="3">
        <v>1.3</v>
      </c>
      <c r="G127" s="3">
        <v>1.3</v>
      </c>
      <c r="H127" s="3">
        <v>1.3</v>
      </c>
      <c r="I127" s="3">
        <v>1.3</v>
      </c>
      <c r="J127" s="3">
        <v>1.1599999999999999</v>
      </c>
      <c r="K127" s="3">
        <v>1.1599999999999999</v>
      </c>
      <c r="L127" s="3">
        <v>1.3</v>
      </c>
      <c r="M127" s="3">
        <v>1.3</v>
      </c>
      <c r="N127" s="3">
        <v>1.3</v>
      </c>
      <c r="O127" s="3">
        <v>1.3</v>
      </c>
      <c r="P127" s="3">
        <v>1.3</v>
      </c>
    </row>
    <row r="128" spans="1:16" x14ac:dyDescent="0.65">
      <c r="A128" s="2">
        <v>47824</v>
      </c>
      <c r="B128" s="2" t="s">
        <v>271</v>
      </c>
      <c r="C128" s="2" t="s">
        <v>279</v>
      </c>
      <c r="D128" s="3">
        <v>1.3</v>
      </c>
      <c r="E128" s="3">
        <v>1.3</v>
      </c>
      <c r="F128" s="3">
        <v>1.3</v>
      </c>
      <c r="G128" s="3">
        <v>1.3</v>
      </c>
      <c r="H128" s="3">
        <v>1.3</v>
      </c>
      <c r="I128" s="3">
        <v>1.3</v>
      </c>
      <c r="J128" s="3">
        <v>1.1599999999999999</v>
      </c>
      <c r="K128" s="3">
        <v>1.1599999999999999</v>
      </c>
      <c r="L128" s="3">
        <v>1.3</v>
      </c>
      <c r="M128" s="3">
        <v>1.3</v>
      </c>
      <c r="N128" s="3">
        <v>1.3</v>
      </c>
      <c r="O128" s="3">
        <v>1.3</v>
      </c>
      <c r="P128" s="3">
        <v>1.3</v>
      </c>
    </row>
    <row r="129" spans="1:16" x14ac:dyDescent="0.65">
      <c r="A129" s="2">
        <v>47827</v>
      </c>
      <c r="B129" s="2" t="s">
        <v>277</v>
      </c>
      <c r="C129" s="2" t="s">
        <v>280</v>
      </c>
      <c r="D129" s="3">
        <v>1.3</v>
      </c>
      <c r="E129" s="3">
        <v>1.3</v>
      </c>
      <c r="F129" s="3">
        <v>1.3</v>
      </c>
      <c r="G129" s="3">
        <v>1.3</v>
      </c>
      <c r="H129" s="3">
        <v>1.3</v>
      </c>
      <c r="I129" s="3">
        <v>1.3</v>
      </c>
      <c r="J129" s="3">
        <v>1.1599999999999999</v>
      </c>
      <c r="K129" s="3">
        <v>1.1599999999999999</v>
      </c>
      <c r="L129" s="3">
        <v>1.1599999999999999</v>
      </c>
      <c r="M129" s="3">
        <v>1.3</v>
      </c>
      <c r="N129" s="3">
        <v>1.3</v>
      </c>
      <c r="O129" s="3">
        <v>1.3</v>
      </c>
      <c r="P129" s="3">
        <v>1.3</v>
      </c>
    </row>
    <row r="130" spans="1:16" x14ac:dyDescent="0.65">
      <c r="A130" s="2">
        <v>47829</v>
      </c>
      <c r="B130" s="2" t="s">
        <v>275</v>
      </c>
      <c r="C130" s="2" t="s">
        <v>281</v>
      </c>
      <c r="D130" s="3">
        <v>1.3</v>
      </c>
      <c r="E130" s="3">
        <v>1.3</v>
      </c>
      <c r="F130" s="3">
        <v>1.3</v>
      </c>
      <c r="G130" s="3">
        <v>1.3</v>
      </c>
      <c r="H130" s="3">
        <v>1.3</v>
      </c>
      <c r="I130" s="3">
        <v>1.3</v>
      </c>
      <c r="J130" s="3">
        <v>1.1599999999999999</v>
      </c>
      <c r="K130" s="3">
        <v>1.1599999999999999</v>
      </c>
      <c r="L130" s="3">
        <v>1.3</v>
      </c>
      <c r="M130" s="3">
        <v>1.3</v>
      </c>
      <c r="N130" s="3">
        <v>1.3</v>
      </c>
      <c r="O130" s="3">
        <v>1.3</v>
      </c>
      <c r="P130" s="3">
        <v>1.3</v>
      </c>
    </row>
    <row r="131" spans="1:16" x14ac:dyDescent="0.65">
      <c r="A131" s="2">
        <v>47830</v>
      </c>
      <c r="B131" s="2" t="s">
        <v>275</v>
      </c>
      <c r="C131" s="2" t="s">
        <v>282</v>
      </c>
      <c r="D131" s="3">
        <v>1.3</v>
      </c>
      <c r="E131" s="3">
        <v>1.3</v>
      </c>
      <c r="F131" s="3">
        <v>1.3</v>
      </c>
      <c r="G131" s="3">
        <v>1.3</v>
      </c>
      <c r="H131" s="3">
        <v>1.3</v>
      </c>
      <c r="I131" s="3">
        <v>1.3</v>
      </c>
      <c r="J131" s="3">
        <v>1.1599999999999999</v>
      </c>
      <c r="K131" s="3">
        <v>1.1599999999999999</v>
      </c>
      <c r="L131" s="3">
        <v>1.3</v>
      </c>
      <c r="M131" s="3">
        <v>1.3</v>
      </c>
      <c r="N131" s="3">
        <v>1.3</v>
      </c>
      <c r="O131" s="3">
        <v>1.3</v>
      </c>
      <c r="P131" s="3">
        <v>1.3</v>
      </c>
    </row>
    <row r="132" spans="1:16" x14ac:dyDescent="0.65">
      <c r="A132" s="2">
        <v>47831</v>
      </c>
      <c r="B132" s="2" t="s">
        <v>277</v>
      </c>
      <c r="C132" s="2" t="s">
        <v>283</v>
      </c>
      <c r="D132" s="3">
        <v>1.3</v>
      </c>
      <c r="E132" s="3">
        <v>1.3</v>
      </c>
      <c r="F132" s="3">
        <v>1.3</v>
      </c>
      <c r="G132" s="3">
        <v>1.3</v>
      </c>
      <c r="H132" s="3">
        <v>1.3</v>
      </c>
      <c r="I132" s="3">
        <v>1.3</v>
      </c>
      <c r="J132" s="3">
        <v>1.1599999999999999</v>
      </c>
      <c r="K132" s="3">
        <v>1.1599999999999999</v>
      </c>
      <c r="L132" s="3">
        <v>1.1599999999999999</v>
      </c>
      <c r="M132" s="3">
        <v>1.3</v>
      </c>
      <c r="N132" s="3">
        <v>1.3</v>
      </c>
      <c r="O132" s="3">
        <v>1.3</v>
      </c>
      <c r="P132" s="3">
        <v>1.3</v>
      </c>
    </row>
    <row r="133" spans="1:16" x14ac:dyDescent="0.65">
      <c r="A133" s="2">
        <v>47835</v>
      </c>
      <c r="B133" s="2" t="s">
        <v>275</v>
      </c>
      <c r="C133" s="2" t="s">
        <v>284</v>
      </c>
      <c r="D133" s="3">
        <v>1.3</v>
      </c>
      <c r="E133" s="3">
        <v>1.3</v>
      </c>
      <c r="F133" s="3">
        <v>1.3</v>
      </c>
      <c r="G133" s="3">
        <v>1.3</v>
      </c>
      <c r="H133" s="3">
        <v>1.3</v>
      </c>
      <c r="I133" s="3">
        <v>1.3</v>
      </c>
      <c r="J133" s="3">
        <v>1.1599999999999999</v>
      </c>
      <c r="K133" s="3">
        <v>1.1599999999999999</v>
      </c>
      <c r="L133" s="3">
        <v>1.1599999999999999</v>
      </c>
      <c r="M133" s="3">
        <v>1.3</v>
      </c>
      <c r="N133" s="3">
        <v>1.3</v>
      </c>
      <c r="O133" s="3">
        <v>1.3</v>
      </c>
      <c r="P133" s="3">
        <v>1.3</v>
      </c>
    </row>
    <row r="134" spans="1:16" x14ac:dyDescent="0.65">
      <c r="A134" s="2">
        <v>47836</v>
      </c>
      <c r="B134" s="2" t="s">
        <v>277</v>
      </c>
      <c r="C134" s="2" t="s">
        <v>285</v>
      </c>
      <c r="D134" s="3">
        <v>1.3</v>
      </c>
      <c r="E134" s="3">
        <v>1.3</v>
      </c>
      <c r="F134" s="3">
        <v>1.3</v>
      </c>
      <c r="G134" s="3">
        <v>1.3</v>
      </c>
      <c r="H134" s="3">
        <v>1.3</v>
      </c>
      <c r="I134" s="3">
        <v>1.3</v>
      </c>
      <c r="J134" s="3">
        <v>1.1599999999999999</v>
      </c>
      <c r="K134" s="3">
        <v>1.1599999999999999</v>
      </c>
      <c r="L134" s="3">
        <v>1.1599999999999999</v>
      </c>
      <c r="M134" s="3">
        <v>1.3</v>
      </c>
      <c r="N134" s="3">
        <v>1.3</v>
      </c>
      <c r="O134" s="3">
        <v>1.3</v>
      </c>
      <c r="P134" s="3">
        <v>1.3</v>
      </c>
    </row>
    <row r="135" spans="1:16" x14ac:dyDescent="0.65">
      <c r="A135" s="2">
        <v>47837</v>
      </c>
      <c r="B135" s="2" t="s">
        <v>277</v>
      </c>
      <c r="C135" s="2" t="s">
        <v>286</v>
      </c>
      <c r="D135" s="3">
        <v>1.3</v>
      </c>
      <c r="E135" s="3">
        <v>1.3</v>
      </c>
      <c r="F135" s="3">
        <v>1.3</v>
      </c>
      <c r="G135" s="3">
        <v>1.3</v>
      </c>
      <c r="H135" s="3">
        <v>1.3</v>
      </c>
      <c r="I135" s="3">
        <v>1.3</v>
      </c>
      <c r="J135" s="3">
        <v>1.1599999999999999</v>
      </c>
      <c r="K135" s="3">
        <v>1.1599999999999999</v>
      </c>
      <c r="L135" s="3">
        <v>1.1599999999999999</v>
      </c>
      <c r="M135" s="3">
        <v>1.3</v>
      </c>
      <c r="N135" s="3">
        <v>1.3</v>
      </c>
      <c r="O135" s="3">
        <v>1.3</v>
      </c>
      <c r="P135" s="3">
        <v>1.3</v>
      </c>
    </row>
    <row r="136" spans="1:16" x14ac:dyDescent="0.65">
      <c r="A136" s="2">
        <v>47838</v>
      </c>
      <c r="B136" s="2" t="s">
        <v>271</v>
      </c>
      <c r="C136" s="2" t="s">
        <v>287</v>
      </c>
      <c r="D136" s="3">
        <v>1.3</v>
      </c>
      <c r="E136" s="3">
        <v>1.3</v>
      </c>
      <c r="F136" s="3">
        <v>1.3</v>
      </c>
      <c r="G136" s="3">
        <v>1.3</v>
      </c>
      <c r="H136" s="3">
        <v>1.3</v>
      </c>
      <c r="I136" s="3">
        <v>1.3</v>
      </c>
      <c r="J136" s="3">
        <v>1.1599999999999999</v>
      </c>
      <c r="K136" s="3">
        <v>1.1599999999999999</v>
      </c>
      <c r="L136" s="3">
        <v>1.1599999999999999</v>
      </c>
      <c r="M136" s="3">
        <v>1.3</v>
      </c>
      <c r="N136" s="3">
        <v>1.3</v>
      </c>
      <c r="O136" s="3">
        <v>1.3</v>
      </c>
      <c r="P136" s="3">
        <v>1.3</v>
      </c>
    </row>
    <row r="137" spans="1:16" x14ac:dyDescent="0.65">
      <c r="A137" s="2">
        <v>47843</v>
      </c>
      <c r="B137" s="2" t="s">
        <v>257</v>
      </c>
      <c r="C137" s="2" t="s">
        <v>288</v>
      </c>
      <c r="D137" s="3">
        <v>1.3</v>
      </c>
      <c r="E137" s="3">
        <v>1.3</v>
      </c>
      <c r="F137" s="3">
        <v>1.3</v>
      </c>
      <c r="G137" s="3">
        <v>1.3</v>
      </c>
      <c r="H137" s="3">
        <v>1.3</v>
      </c>
      <c r="I137" s="3">
        <v>1.3</v>
      </c>
      <c r="J137" s="3">
        <v>1.1599999999999999</v>
      </c>
      <c r="K137" s="3">
        <v>1.1599999999999999</v>
      </c>
      <c r="L137" s="3">
        <v>1.3</v>
      </c>
      <c r="M137" s="3">
        <v>1.3</v>
      </c>
      <c r="N137" s="3">
        <v>1.3</v>
      </c>
      <c r="O137" s="3">
        <v>1.3</v>
      </c>
      <c r="P137" s="3">
        <v>1.3</v>
      </c>
    </row>
    <row r="138" spans="1:16" x14ac:dyDescent="0.65">
      <c r="A138" s="2">
        <v>47887</v>
      </c>
      <c r="B138" s="2" t="s">
        <v>289</v>
      </c>
      <c r="C138" s="2" t="s">
        <v>290</v>
      </c>
      <c r="D138" s="3">
        <v>1.3</v>
      </c>
      <c r="E138" s="3">
        <v>1.3</v>
      </c>
      <c r="F138" s="3">
        <v>1.3</v>
      </c>
      <c r="G138" s="3">
        <v>1.3</v>
      </c>
      <c r="H138" s="3">
        <v>1.3</v>
      </c>
      <c r="I138" s="3">
        <v>1.3</v>
      </c>
      <c r="J138" s="3">
        <v>1.1599999999999999</v>
      </c>
      <c r="K138" s="3">
        <v>1.1599999999999999</v>
      </c>
      <c r="L138" s="3">
        <v>1.3</v>
      </c>
      <c r="M138" s="3">
        <v>1.3</v>
      </c>
      <c r="N138" s="3">
        <v>1.3</v>
      </c>
      <c r="O138" s="3">
        <v>1.3</v>
      </c>
      <c r="P138" s="3">
        <v>1.3</v>
      </c>
    </row>
    <row r="139" spans="1:16" x14ac:dyDescent="0.65">
      <c r="A139" s="2">
        <v>47890</v>
      </c>
      <c r="B139" s="2" t="s">
        <v>291</v>
      </c>
      <c r="C139" s="2" t="s">
        <v>292</v>
      </c>
      <c r="D139" s="3">
        <v>1.3</v>
      </c>
      <c r="E139" s="3">
        <v>1.3</v>
      </c>
      <c r="F139" s="3">
        <v>1.3</v>
      </c>
      <c r="G139" s="3">
        <v>1.3</v>
      </c>
      <c r="H139" s="3">
        <v>1.3</v>
      </c>
      <c r="I139" s="3">
        <v>1.3</v>
      </c>
      <c r="J139" s="3">
        <v>1.1599999999999999</v>
      </c>
      <c r="K139" s="3">
        <v>1.1599999999999999</v>
      </c>
      <c r="L139" s="3">
        <v>1.3</v>
      </c>
      <c r="M139" s="3">
        <v>1.3</v>
      </c>
      <c r="N139" s="3">
        <v>1.3</v>
      </c>
      <c r="O139" s="3">
        <v>1.3</v>
      </c>
      <c r="P139" s="3">
        <v>1.3</v>
      </c>
    </row>
    <row r="140" spans="1:16" x14ac:dyDescent="0.65">
      <c r="A140" s="2">
        <v>47891</v>
      </c>
      <c r="B140" s="2" t="s">
        <v>291</v>
      </c>
      <c r="C140" s="2" t="s">
        <v>293</v>
      </c>
      <c r="D140" s="3">
        <v>1.3</v>
      </c>
      <c r="E140" s="3">
        <v>1.3</v>
      </c>
      <c r="F140" s="3">
        <v>1.3</v>
      </c>
      <c r="G140" s="3">
        <v>1.3</v>
      </c>
      <c r="H140" s="3">
        <v>1.3</v>
      </c>
      <c r="I140" s="3">
        <v>1.3</v>
      </c>
      <c r="J140" s="3">
        <v>1.1599999999999999</v>
      </c>
      <c r="K140" s="3">
        <v>1.1599999999999999</v>
      </c>
      <c r="L140" s="3">
        <v>1.3</v>
      </c>
      <c r="M140" s="3">
        <v>1.3</v>
      </c>
      <c r="N140" s="3">
        <v>1.3</v>
      </c>
      <c r="O140" s="3">
        <v>1.3</v>
      </c>
      <c r="P140" s="3">
        <v>1.3</v>
      </c>
    </row>
    <row r="141" spans="1:16" x14ac:dyDescent="0.65">
      <c r="A141" s="2">
        <v>47892</v>
      </c>
      <c r="B141" s="2" t="s">
        <v>289</v>
      </c>
      <c r="C141" s="2" t="s">
        <v>294</v>
      </c>
      <c r="D141" s="3">
        <v>1.3</v>
      </c>
      <c r="E141" s="3">
        <v>1.3</v>
      </c>
      <c r="F141" s="3">
        <v>1.3</v>
      </c>
      <c r="G141" s="3">
        <v>1.3</v>
      </c>
      <c r="H141" s="3">
        <v>1.3</v>
      </c>
      <c r="I141" s="3">
        <v>1.3</v>
      </c>
      <c r="J141" s="3">
        <v>1.1599999999999999</v>
      </c>
      <c r="K141" s="3">
        <v>1.1599999999999999</v>
      </c>
      <c r="L141" s="3">
        <v>1.3</v>
      </c>
      <c r="M141" s="3">
        <v>1.3</v>
      </c>
      <c r="N141" s="3">
        <v>1.3</v>
      </c>
      <c r="O141" s="3">
        <v>1.3</v>
      </c>
      <c r="P141" s="3">
        <v>1.3</v>
      </c>
    </row>
    <row r="142" spans="1:16" x14ac:dyDescent="0.65">
      <c r="A142" s="2">
        <v>47893</v>
      </c>
      <c r="B142" s="2" t="s">
        <v>295</v>
      </c>
      <c r="C142" s="2" t="s">
        <v>296</v>
      </c>
      <c r="D142" s="3">
        <v>1.3</v>
      </c>
      <c r="E142" s="3">
        <v>1.3</v>
      </c>
      <c r="F142" s="3">
        <v>1.3</v>
      </c>
      <c r="G142" s="3">
        <v>1.3</v>
      </c>
      <c r="H142" s="3">
        <v>1.3</v>
      </c>
      <c r="I142" s="3">
        <v>1.3</v>
      </c>
      <c r="J142" s="3">
        <v>1.1599999999999999</v>
      </c>
      <c r="K142" s="3">
        <v>1.1599999999999999</v>
      </c>
      <c r="L142" s="3">
        <v>1.1599999999999999</v>
      </c>
      <c r="M142" s="3">
        <v>1.3</v>
      </c>
      <c r="N142" s="3">
        <v>1.3</v>
      </c>
      <c r="O142" s="3">
        <v>1.3</v>
      </c>
      <c r="P142" s="3">
        <v>1.3</v>
      </c>
    </row>
    <row r="143" spans="1:16" x14ac:dyDescent="0.65">
      <c r="A143" s="2">
        <v>47895</v>
      </c>
      <c r="B143" s="2" t="s">
        <v>297</v>
      </c>
      <c r="C143" s="2" t="s">
        <v>298</v>
      </c>
      <c r="D143" s="3">
        <v>1.3</v>
      </c>
      <c r="E143" s="3">
        <v>1.3</v>
      </c>
      <c r="F143" s="3">
        <v>1.3</v>
      </c>
      <c r="G143" s="3">
        <v>1.3</v>
      </c>
      <c r="H143" s="3">
        <v>1.3</v>
      </c>
      <c r="I143" s="3">
        <v>1.3</v>
      </c>
      <c r="J143" s="3">
        <v>1.1599999999999999</v>
      </c>
      <c r="K143" s="3">
        <v>1.1599999999999999</v>
      </c>
      <c r="L143" s="3">
        <v>1.3</v>
      </c>
      <c r="M143" s="3">
        <v>1.3</v>
      </c>
      <c r="N143" s="3">
        <v>1.3</v>
      </c>
      <c r="O143" s="3">
        <v>1.3</v>
      </c>
      <c r="P143" s="3">
        <v>1.3</v>
      </c>
    </row>
    <row r="144" spans="1:16" x14ac:dyDescent="0.65">
      <c r="A144" s="2">
        <v>47897</v>
      </c>
      <c r="B144" s="2" t="s">
        <v>295</v>
      </c>
      <c r="C144" s="2" t="s">
        <v>299</v>
      </c>
      <c r="D144" s="3">
        <v>1.3</v>
      </c>
      <c r="E144" s="3">
        <v>1.3</v>
      </c>
      <c r="F144" s="3">
        <v>1.3</v>
      </c>
      <c r="G144" s="3">
        <v>1.3</v>
      </c>
      <c r="H144" s="3">
        <v>1.3</v>
      </c>
      <c r="I144" s="3">
        <v>1.3</v>
      </c>
      <c r="J144" s="3">
        <v>1.1599999999999999</v>
      </c>
      <c r="K144" s="3">
        <v>1.1599999999999999</v>
      </c>
      <c r="L144" s="3">
        <v>1.3</v>
      </c>
      <c r="M144" s="3">
        <v>1.3</v>
      </c>
      <c r="N144" s="3">
        <v>1.3</v>
      </c>
      <c r="O144" s="3">
        <v>1.3</v>
      </c>
      <c r="P144" s="3">
        <v>1.3</v>
      </c>
    </row>
    <row r="145" spans="1:16" x14ac:dyDescent="0.65">
      <c r="A145" s="2">
        <v>47898</v>
      </c>
      <c r="B145" s="2" t="s">
        <v>295</v>
      </c>
      <c r="C145" s="2" t="s">
        <v>300</v>
      </c>
      <c r="D145" s="3">
        <v>1.3</v>
      </c>
      <c r="E145" s="3">
        <v>1.3</v>
      </c>
      <c r="F145" s="3">
        <v>1.3</v>
      </c>
      <c r="G145" s="3">
        <v>1.3</v>
      </c>
      <c r="H145" s="3">
        <v>1.3</v>
      </c>
      <c r="I145" s="3">
        <v>1.3</v>
      </c>
      <c r="J145" s="3">
        <v>1.1599999999999999</v>
      </c>
      <c r="K145" s="3">
        <v>1.1599999999999999</v>
      </c>
      <c r="L145" s="3">
        <v>1.1599999999999999</v>
      </c>
      <c r="M145" s="3">
        <v>1.3</v>
      </c>
      <c r="N145" s="3">
        <v>1.3</v>
      </c>
      <c r="O145" s="3">
        <v>1.3</v>
      </c>
      <c r="P145" s="3">
        <v>1.3</v>
      </c>
    </row>
    <row r="146" spans="1:16" x14ac:dyDescent="0.65">
      <c r="A146" s="2">
        <v>47899</v>
      </c>
      <c r="B146" s="2" t="s">
        <v>295</v>
      </c>
      <c r="C146" s="2" t="s">
        <v>301</v>
      </c>
      <c r="D146" s="3">
        <v>1.3</v>
      </c>
      <c r="E146" s="3">
        <v>1.3</v>
      </c>
      <c r="F146" s="3">
        <v>1.3</v>
      </c>
      <c r="G146" s="3">
        <v>1.3</v>
      </c>
      <c r="H146" s="3">
        <v>1.3</v>
      </c>
      <c r="I146" s="3">
        <v>1.3</v>
      </c>
      <c r="J146" s="3">
        <v>1.1599999999999999</v>
      </c>
      <c r="K146" s="3">
        <v>1.1599999999999999</v>
      </c>
      <c r="L146" s="3">
        <v>1.3</v>
      </c>
      <c r="M146" s="3">
        <v>1.3</v>
      </c>
      <c r="N146" s="3">
        <v>1.3</v>
      </c>
      <c r="O146" s="3">
        <v>1.3</v>
      </c>
      <c r="P146" s="3">
        <v>1.3</v>
      </c>
    </row>
    <row r="147" spans="1:16" x14ac:dyDescent="0.65">
      <c r="A147" s="2">
        <v>47909</v>
      </c>
      <c r="B147" s="2" t="s">
        <v>277</v>
      </c>
      <c r="C147" s="2" t="s">
        <v>302</v>
      </c>
      <c r="D147" s="3">
        <v>1.3</v>
      </c>
      <c r="E147" s="3">
        <v>1.3</v>
      </c>
      <c r="F147" s="3">
        <v>1.3</v>
      </c>
      <c r="G147" s="3">
        <v>1.3</v>
      </c>
      <c r="H147" s="3">
        <v>1.3</v>
      </c>
      <c r="I147" s="3">
        <v>1.1599999999999999</v>
      </c>
      <c r="J147" s="3">
        <v>1.1599999999999999</v>
      </c>
      <c r="K147" s="3">
        <v>1.1599999999999999</v>
      </c>
      <c r="L147" s="3">
        <v>1.1599999999999999</v>
      </c>
      <c r="M147" s="3">
        <v>1.3</v>
      </c>
      <c r="N147" s="3">
        <v>1.3</v>
      </c>
      <c r="O147" s="3">
        <v>1.3</v>
      </c>
      <c r="P147" s="3">
        <v>1.3</v>
      </c>
    </row>
    <row r="148" spans="1:16" x14ac:dyDescent="0.65">
      <c r="A148" s="2">
        <v>47912</v>
      </c>
      <c r="B148" s="2" t="s">
        <v>303</v>
      </c>
      <c r="C148" s="2" t="s">
        <v>304</v>
      </c>
      <c r="D148" s="3">
        <v>1.3</v>
      </c>
      <c r="E148" s="3">
        <v>1.3</v>
      </c>
      <c r="F148" s="3">
        <v>1.3</v>
      </c>
      <c r="G148" s="3">
        <v>1.3</v>
      </c>
      <c r="H148" s="3">
        <v>1.1599999999999999</v>
      </c>
      <c r="I148" s="3">
        <v>1.1599999999999999</v>
      </c>
      <c r="J148" s="3">
        <v>1.1599999999999999</v>
      </c>
      <c r="K148" s="3">
        <v>1.1599999999999999</v>
      </c>
      <c r="L148" s="3">
        <v>1.1599999999999999</v>
      </c>
      <c r="M148" s="3">
        <v>1.1599999999999999</v>
      </c>
      <c r="N148" s="3">
        <v>1.3</v>
      </c>
      <c r="O148" s="3">
        <v>1.3</v>
      </c>
      <c r="P148" s="3">
        <v>1.3</v>
      </c>
    </row>
    <row r="149" spans="1:16" x14ac:dyDescent="0.65">
      <c r="A149" s="2">
        <v>47917</v>
      </c>
      <c r="B149" s="2" t="s">
        <v>303</v>
      </c>
      <c r="C149" s="2" t="s">
        <v>305</v>
      </c>
      <c r="D149" s="3">
        <v>1.3</v>
      </c>
      <c r="E149" s="3">
        <v>1.3</v>
      </c>
      <c r="F149" s="3">
        <v>1.3</v>
      </c>
      <c r="G149" s="3">
        <v>1.3</v>
      </c>
      <c r="H149" s="3">
        <v>1.1599999999999999</v>
      </c>
      <c r="I149" s="3">
        <v>1.1599999999999999</v>
      </c>
      <c r="J149" s="3">
        <v>1.1599999999999999</v>
      </c>
      <c r="K149" s="3">
        <v>1.1599999999999999</v>
      </c>
      <c r="L149" s="3">
        <v>1.1599999999999999</v>
      </c>
      <c r="M149" s="3">
        <v>1.1599999999999999</v>
      </c>
      <c r="N149" s="3">
        <v>1.3</v>
      </c>
      <c r="O149" s="3">
        <v>1.3</v>
      </c>
      <c r="P149" s="3">
        <v>1.3</v>
      </c>
    </row>
    <row r="150" spans="1:16" x14ac:dyDescent="0.65">
      <c r="A150" s="2">
        <v>47918</v>
      </c>
      <c r="B150" s="2" t="s">
        <v>303</v>
      </c>
      <c r="C150" s="2" t="s">
        <v>306</v>
      </c>
      <c r="D150" s="3">
        <v>1.3</v>
      </c>
      <c r="E150" s="3">
        <v>1.3</v>
      </c>
      <c r="F150" s="3">
        <v>1.3</v>
      </c>
      <c r="G150" s="3">
        <v>1.3</v>
      </c>
      <c r="H150" s="3">
        <v>1.1599999999999999</v>
      </c>
      <c r="I150" s="3">
        <v>1.1599999999999999</v>
      </c>
      <c r="J150" s="3">
        <v>1.1599999999999999</v>
      </c>
      <c r="K150" s="3">
        <v>1.1599999999999999</v>
      </c>
      <c r="L150" s="3">
        <v>1.1599999999999999</v>
      </c>
      <c r="M150" s="3">
        <v>1.1599999999999999</v>
      </c>
      <c r="N150" s="3">
        <v>1.3</v>
      </c>
      <c r="O150" s="3">
        <v>1.3</v>
      </c>
      <c r="P150" s="3">
        <v>1.3</v>
      </c>
    </row>
    <row r="151" spans="1:16" x14ac:dyDescent="0.65">
      <c r="A151" s="2">
        <v>47927</v>
      </c>
      <c r="B151" s="2" t="s">
        <v>303</v>
      </c>
      <c r="C151" s="2" t="s">
        <v>307</v>
      </c>
      <c r="D151" s="3">
        <v>1.3</v>
      </c>
      <c r="E151" s="3">
        <v>1.3</v>
      </c>
      <c r="F151" s="3">
        <v>1.3</v>
      </c>
      <c r="G151" s="3">
        <v>1.3</v>
      </c>
      <c r="H151" s="3">
        <v>1.1599999999999999</v>
      </c>
      <c r="I151" s="3">
        <v>1.1599999999999999</v>
      </c>
      <c r="J151" s="3">
        <v>1.1599999999999999</v>
      </c>
      <c r="K151" s="3">
        <v>1.1599999999999999</v>
      </c>
      <c r="L151" s="3">
        <v>1.1599999999999999</v>
      </c>
      <c r="M151" s="3">
        <v>1.1599999999999999</v>
      </c>
      <c r="N151" s="3">
        <v>1.3</v>
      </c>
      <c r="O151" s="3">
        <v>1.3</v>
      </c>
      <c r="P151" s="3">
        <v>1.3</v>
      </c>
    </row>
    <row r="152" spans="1:16" x14ac:dyDescent="0.65">
      <c r="A152" s="2">
        <v>47929</v>
      </c>
      <c r="B152" s="2" t="s">
        <v>303</v>
      </c>
      <c r="C152" s="2" t="s">
        <v>308</v>
      </c>
      <c r="D152" s="3">
        <v>1.3</v>
      </c>
      <c r="E152" s="3">
        <v>1.3</v>
      </c>
      <c r="F152" s="3">
        <v>1.3</v>
      </c>
      <c r="G152" s="3">
        <v>1.3</v>
      </c>
      <c r="H152" s="3">
        <v>1.3</v>
      </c>
      <c r="I152" s="3">
        <v>1.1599999999999999</v>
      </c>
      <c r="J152" s="3">
        <v>1.1599999999999999</v>
      </c>
      <c r="K152" s="3">
        <v>1.1599999999999999</v>
      </c>
      <c r="L152" s="3">
        <v>1.1599999999999999</v>
      </c>
      <c r="M152" s="3">
        <v>1.1599999999999999</v>
      </c>
      <c r="N152" s="3">
        <v>1.3</v>
      </c>
      <c r="O152" s="3">
        <v>1.3</v>
      </c>
      <c r="P152" s="3">
        <v>1.3</v>
      </c>
    </row>
    <row r="153" spans="1:16" x14ac:dyDescent="0.65">
      <c r="A153" s="2">
        <v>47936</v>
      </c>
      <c r="B153" s="2" t="s">
        <v>303</v>
      </c>
      <c r="C153" s="2" t="s">
        <v>309</v>
      </c>
      <c r="D153" s="3">
        <v>1.3</v>
      </c>
      <c r="E153" s="3">
        <v>1.3</v>
      </c>
      <c r="F153" s="3">
        <v>1.3</v>
      </c>
      <c r="G153" s="3">
        <v>1.3</v>
      </c>
      <c r="H153" s="3">
        <v>1.3</v>
      </c>
      <c r="I153" s="3">
        <v>1.1599999999999999</v>
      </c>
      <c r="J153" s="3">
        <v>1.1599999999999999</v>
      </c>
      <c r="K153" s="3">
        <v>1.1599999999999999</v>
      </c>
      <c r="L153" s="3">
        <v>1.1599999999999999</v>
      </c>
      <c r="M153" s="3">
        <v>1.1599999999999999</v>
      </c>
      <c r="N153" s="3">
        <v>1.3</v>
      </c>
      <c r="O153" s="3">
        <v>1.3</v>
      </c>
      <c r="P153" s="3">
        <v>1.3</v>
      </c>
    </row>
    <row r="154" spans="1:16" x14ac:dyDescent="0.65">
      <c r="A154" s="2">
        <v>47940</v>
      </c>
      <c r="B154" s="2" t="s">
        <v>303</v>
      </c>
      <c r="C154" s="2" t="s">
        <v>310</v>
      </c>
      <c r="D154" s="3">
        <v>1.3</v>
      </c>
      <c r="E154" s="3">
        <v>1.3</v>
      </c>
      <c r="F154" s="3">
        <v>1.3</v>
      </c>
      <c r="G154" s="3">
        <v>1.3</v>
      </c>
      <c r="H154" s="3">
        <v>1.3</v>
      </c>
      <c r="I154" s="3">
        <v>1.1599999999999999</v>
      </c>
      <c r="J154" s="3">
        <v>1.1599999999999999</v>
      </c>
      <c r="K154" s="3">
        <v>1.1599999999999999</v>
      </c>
      <c r="L154" s="3">
        <v>1.1599999999999999</v>
      </c>
      <c r="M154" s="3">
        <v>1.1599999999999999</v>
      </c>
      <c r="N154" s="3">
        <v>1.3</v>
      </c>
      <c r="O154" s="3">
        <v>1.3</v>
      </c>
      <c r="P154" s="3">
        <v>1.3</v>
      </c>
    </row>
    <row r="155" spans="1:16" x14ac:dyDescent="0.65">
      <c r="A155" s="2">
        <v>47942</v>
      </c>
      <c r="B155" s="2" t="s">
        <v>277</v>
      </c>
      <c r="C155" s="2" t="s">
        <v>311</v>
      </c>
      <c r="D155" s="3">
        <v>1.3</v>
      </c>
      <c r="E155" s="3">
        <v>1.3</v>
      </c>
      <c r="F155" s="3">
        <v>1.3</v>
      </c>
      <c r="G155" s="3">
        <v>1.3</v>
      </c>
      <c r="H155" s="3">
        <v>1.3</v>
      </c>
      <c r="I155" s="3">
        <v>1.1599999999999999</v>
      </c>
      <c r="J155" s="3">
        <v>1.1599999999999999</v>
      </c>
      <c r="K155" s="3">
        <v>1.1599999999999999</v>
      </c>
      <c r="L155" s="3">
        <v>1.1599999999999999</v>
      </c>
      <c r="M155" s="3">
        <v>1.1599999999999999</v>
      </c>
      <c r="N155" s="3">
        <v>1.3</v>
      </c>
      <c r="O155" s="3">
        <v>1.3</v>
      </c>
      <c r="P155" s="3">
        <v>1.3</v>
      </c>
    </row>
    <row r="156" spans="1:16" x14ac:dyDescent="0.65">
      <c r="A156" s="2">
        <v>47945</v>
      </c>
      <c r="B156" s="2" t="s">
        <v>303</v>
      </c>
      <c r="C156" s="2" t="s">
        <v>312</v>
      </c>
      <c r="D156" s="3">
        <v>1.3</v>
      </c>
      <c r="E156" s="3">
        <v>1.3</v>
      </c>
      <c r="F156" s="3">
        <v>1.3</v>
      </c>
      <c r="G156" s="3">
        <v>1.3</v>
      </c>
      <c r="H156" s="3">
        <v>1.3</v>
      </c>
      <c r="I156" s="3">
        <v>1.1599999999999999</v>
      </c>
      <c r="J156" s="3">
        <v>1.1599999999999999</v>
      </c>
      <c r="K156" s="3">
        <v>1.1599999999999999</v>
      </c>
      <c r="L156" s="3">
        <v>1.1599999999999999</v>
      </c>
      <c r="M156" s="3">
        <v>1.1599999999999999</v>
      </c>
      <c r="N156" s="3">
        <v>1.3</v>
      </c>
      <c r="O156" s="3">
        <v>1.3</v>
      </c>
      <c r="P156" s="3">
        <v>1.3</v>
      </c>
    </row>
    <row r="157" spans="1:16" x14ac:dyDescent="0.65">
      <c r="A157" s="2">
        <v>47971</v>
      </c>
      <c r="B157" s="2" t="s">
        <v>206</v>
      </c>
      <c r="C157" s="2" t="s">
        <v>313</v>
      </c>
      <c r="D157" s="3">
        <v>1.3</v>
      </c>
      <c r="E157" s="3">
        <v>1.3</v>
      </c>
      <c r="F157" s="3">
        <v>1.3</v>
      </c>
      <c r="G157" s="3">
        <v>1.3</v>
      </c>
      <c r="H157" s="3">
        <v>1.3</v>
      </c>
      <c r="I157" s="3">
        <v>1.1599999999999999</v>
      </c>
      <c r="J157" s="3">
        <v>1.1599999999999999</v>
      </c>
      <c r="K157" s="3">
        <v>1.1599999999999999</v>
      </c>
      <c r="L157" s="3">
        <v>1.1599999999999999</v>
      </c>
      <c r="M157" s="3">
        <v>1.1599999999999999</v>
      </c>
      <c r="N157" s="3">
        <v>1.3</v>
      </c>
      <c r="O157" s="3">
        <v>1.3</v>
      </c>
      <c r="P157" s="3">
        <v>1.3</v>
      </c>
    </row>
    <row r="158" spans="1:16" x14ac:dyDescent="0.65">
      <c r="A158" s="2">
        <v>47991</v>
      </c>
      <c r="B158" s="2" t="s">
        <v>206</v>
      </c>
      <c r="C158" s="2" t="s">
        <v>314</v>
      </c>
      <c r="D158" s="3">
        <v>1.3</v>
      </c>
      <c r="E158" s="3">
        <v>1.3</v>
      </c>
      <c r="F158" s="3">
        <v>1.3</v>
      </c>
      <c r="G158" s="3">
        <v>1.3</v>
      </c>
      <c r="H158" s="3">
        <v>1.1599999999999999</v>
      </c>
      <c r="I158" s="3">
        <v>1.1599999999999999</v>
      </c>
      <c r="J158" s="3">
        <v>1.1599999999999999</v>
      </c>
      <c r="K158" s="3">
        <v>1.1599999999999999</v>
      </c>
      <c r="L158" s="3">
        <v>1.1599999999999999</v>
      </c>
      <c r="M158" s="3">
        <v>1.1599999999999999</v>
      </c>
      <c r="N158" s="3">
        <v>1.1599999999999999</v>
      </c>
      <c r="O158" s="3">
        <v>1.3</v>
      </c>
      <c r="P158" s="3">
        <v>1.1599999999999999</v>
      </c>
    </row>
    <row r="159" spans="1:16" x14ac:dyDescent="0.65">
      <c r="A159" s="2">
        <v>89532</v>
      </c>
      <c r="B159" s="2" t="s">
        <v>273</v>
      </c>
      <c r="C159" s="2" t="s">
        <v>315</v>
      </c>
      <c r="D159" s="3">
        <v>1.3</v>
      </c>
      <c r="E159" s="3">
        <v>1.3</v>
      </c>
      <c r="F159" s="3">
        <v>1.3</v>
      </c>
      <c r="G159" s="3">
        <v>1.3</v>
      </c>
      <c r="H159" s="3">
        <v>1.3</v>
      </c>
      <c r="I159" s="3">
        <v>1.3</v>
      </c>
      <c r="J159" s="3">
        <v>1.3</v>
      </c>
      <c r="K159" s="3">
        <v>1.3</v>
      </c>
      <c r="L159" s="3">
        <v>1.3</v>
      </c>
      <c r="M159" s="3">
        <v>1.3</v>
      </c>
      <c r="N159" s="3">
        <v>1.3</v>
      </c>
      <c r="O159" s="3">
        <v>1.3</v>
      </c>
      <c r="P159" s="3">
        <v>1.3</v>
      </c>
    </row>
    <row r="160" spans="1:16" x14ac:dyDescent="0.65">
      <c r="A160" s="1" t="s">
        <v>316</v>
      </c>
      <c r="B160" s="1" t="s">
        <v>316</v>
      </c>
      <c r="C160" s="1" t="s">
        <v>316</v>
      </c>
      <c r="D160" s="1" t="s">
        <v>316</v>
      </c>
      <c r="E160" s="1" t="s">
        <v>316</v>
      </c>
      <c r="F160" s="1" t="s">
        <v>316</v>
      </c>
      <c r="G160" s="1" t="s">
        <v>316</v>
      </c>
      <c r="H160" s="1" t="s">
        <v>316</v>
      </c>
      <c r="I160" s="1" t="s">
        <v>316</v>
      </c>
      <c r="J160" s="1" t="s">
        <v>316</v>
      </c>
      <c r="K160" s="1" t="s">
        <v>316</v>
      </c>
      <c r="L160" s="1" t="s">
        <v>316</v>
      </c>
      <c r="M160" s="1" t="s">
        <v>316</v>
      </c>
      <c r="N160" s="1" t="s">
        <v>316</v>
      </c>
      <c r="O160" s="1" t="s">
        <v>316</v>
      </c>
      <c r="P160" s="1" t="s">
        <v>316</v>
      </c>
    </row>
  </sheetData>
  <sheetProtection algorithmName="SHA-512" hashValue="jsjLruNQ0Ol3jgS9NW6ggtK1rock+0vOfFS1Xs4YZ95JLTHu0cOR6fccEToTPH1dbSeuMjffYxLslqVeKGGW6g==" saltValue="vRaoLaWH6TSHbo2GCVHKjw==" spinCount="100000" sheet="1" objects="1" scenario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063C1-14D7-4640-B8BB-B9CDBCFFEF4A}">
  <sheetPr codeName="Sheet5">
    <tabColor theme="0" tint="-0.499984740745262"/>
  </sheetPr>
  <dimension ref="A1:P160"/>
  <sheetViews>
    <sheetView topLeftCell="A156" workbookViewId="0">
      <selection activeCell="D180" sqref="D180"/>
    </sheetView>
  </sheetViews>
  <sheetFormatPr defaultColWidth="8.7109375" defaultRowHeight="18.45" x14ac:dyDescent="0.65"/>
  <cols>
    <col min="1" max="16384" width="8.7109375" style="1"/>
  </cols>
  <sheetData>
    <row r="1" spans="1:16" ht="10.3" customHeight="1" x14ac:dyDescent="0.65">
      <c r="A1" s="2"/>
      <c r="B1" s="2">
        <v>3</v>
      </c>
      <c r="C1" s="2">
        <v>2</v>
      </c>
      <c r="D1" s="2">
        <v>4</v>
      </c>
      <c r="E1" s="2">
        <v>5</v>
      </c>
      <c r="F1" s="2">
        <v>6</v>
      </c>
      <c r="G1" s="2">
        <v>7</v>
      </c>
      <c r="H1" s="2">
        <v>8</v>
      </c>
      <c r="I1" s="2">
        <v>9</v>
      </c>
      <c r="J1" s="2">
        <v>10</v>
      </c>
      <c r="K1" s="2">
        <v>11</v>
      </c>
      <c r="L1" s="2">
        <v>12</v>
      </c>
      <c r="M1" s="2">
        <v>13</v>
      </c>
      <c r="N1" s="2">
        <v>14</v>
      </c>
      <c r="O1" s="2">
        <v>15</v>
      </c>
      <c r="P1" s="2">
        <v>16</v>
      </c>
    </row>
    <row r="2" spans="1:16" x14ac:dyDescent="0.65">
      <c r="A2" s="4" t="s">
        <v>96</v>
      </c>
      <c r="B2" s="4" t="s">
        <v>94</v>
      </c>
      <c r="C2" s="4" t="s">
        <v>97</v>
      </c>
      <c r="D2" s="4" t="s">
        <v>98</v>
      </c>
      <c r="E2" s="4" t="s">
        <v>99</v>
      </c>
      <c r="F2" s="4" t="s">
        <v>100</v>
      </c>
      <c r="G2" s="4" t="s">
        <v>101</v>
      </c>
      <c r="H2" s="4" t="s">
        <v>102</v>
      </c>
      <c r="I2" s="4" t="s">
        <v>103</v>
      </c>
      <c r="J2" s="4" t="s">
        <v>104</v>
      </c>
      <c r="K2" s="4" t="s">
        <v>105</v>
      </c>
      <c r="L2" s="4" t="s">
        <v>106</v>
      </c>
      <c r="M2" s="4" t="s">
        <v>107</v>
      </c>
      <c r="N2" s="4" t="s">
        <v>108</v>
      </c>
      <c r="O2" s="4" t="s">
        <v>109</v>
      </c>
      <c r="P2" s="4" t="s">
        <v>110</v>
      </c>
    </row>
    <row r="3" spans="1:16" x14ac:dyDescent="0.65">
      <c r="A3" s="2">
        <v>47401</v>
      </c>
      <c r="B3" s="2" t="s">
        <v>111</v>
      </c>
      <c r="C3" s="2" t="s">
        <v>112</v>
      </c>
      <c r="D3" s="3">
        <v>0.7</v>
      </c>
      <c r="E3" s="3">
        <v>0.7</v>
      </c>
      <c r="F3" s="3">
        <v>0.7</v>
      </c>
      <c r="G3" s="3">
        <v>0.83</v>
      </c>
      <c r="H3" s="3">
        <v>1</v>
      </c>
      <c r="I3" s="3">
        <v>1</v>
      </c>
      <c r="J3" s="3">
        <v>1.18</v>
      </c>
      <c r="K3" s="3">
        <v>1.18</v>
      </c>
      <c r="L3" s="3">
        <v>1.18</v>
      </c>
      <c r="M3" s="3">
        <v>1</v>
      </c>
      <c r="N3" s="3">
        <v>0.83</v>
      </c>
      <c r="O3" s="3">
        <v>0.7</v>
      </c>
      <c r="P3" s="3">
        <v>0.83</v>
      </c>
    </row>
    <row r="4" spans="1:16" x14ac:dyDescent="0.65">
      <c r="A4" s="2">
        <v>47402</v>
      </c>
      <c r="B4" s="2" t="s">
        <v>111</v>
      </c>
      <c r="C4" s="2" t="s">
        <v>113</v>
      </c>
      <c r="D4" s="3">
        <v>0.7</v>
      </c>
      <c r="E4" s="3">
        <v>0.7</v>
      </c>
      <c r="F4" s="3">
        <v>0.7</v>
      </c>
      <c r="G4" s="3">
        <v>0.83</v>
      </c>
      <c r="H4" s="3">
        <v>1</v>
      </c>
      <c r="I4" s="3">
        <v>1</v>
      </c>
      <c r="J4" s="3">
        <v>1.18</v>
      </c>
      <c r="K4" s="3">
        <v>1.18</v>
      </c>
      <c r="L4" s="3">
        <v>1.18</v>
      </c>
      <c r="M4" s="3">
        <v>1</v>
      </c>
      <c r="N4" s="3">
        <v>0.83</v>
      </c>
      <c r="O4" s="3">
        <v>0.7</v>
      </c>
      <c r="P4" s="3">
        <v>0.83</v>
      </c>
    </row>
    <row r="5" spans="1:16" x14ac:dyDescent="0.65">
      <c r="A5" s="2">
        <v>47404</v>
      </c>
      <c r="B5" s="2" t="s">
        <v>111</v>
      </c>
      <c r="C5" s="2" t="s">
        <v>114</v>
      </c>
      <c r="D5" s="3">
        <v>0.7</v>
      </c>
      <c r="E5" s="3">
        <v>0.7</v>
      </c>
      <c r="F5" s="3">
        <v>0.7</v>
      </c>
      <c r="G5" s="3">
        <v>0.83</v>
      </c>
      <c r="H5" s="3">
        <v>1</v>
      </c>
      <c r="I5" s="3">
        <v>1.18</v>
      </c>
      <c r="J5" s="3">
        <v>1.18</v>
      </c>
      <c r="K5" s="3">
        <v>1.18</v>
      </c>
      <c r="L5" s="3">
        <v>1.18</v>
      </c>
      <c r="M5" s="3">
        <v>1</v>
      </c>
      <c r="N5" s="3">
        <v>0.83</v>
      </c>
      <c r="O5" s="3">
        <v>0.7</v>
      </c>
      <c r="P5" s="3">
        <v>1</v>
      </c>
    </row>
    <row r="6" spans="1:16" x14ac:dyDescent="0.65">
      <c r="A6" s="2">
        <v>47405</v>
      </c>
      <c r="B6" s="2" t="s">
        <v>111</v>
      </c>
      <c r="C6" s="2" t="s">
        <v>115</v>
      </c>
      <c r="D6" s="3">
        <v>0.7</v>
      </c>
      <c r="E6" s="3">
        <v>0.7</v>
      </c>
      <c r="F6" s="3">
        <v>0.7</v>
      </c>
      <c r="G6" s="3">
        <v>0.83</v>
      </c>
      <c r="H6" s="3">
        <v>1</v>
      </c>
      <c r="I6" s="3">
        <v>1</v>
      </c>
      <c r="J6" s="3">
        <v>1.18</v>
      </c>
      <c r="K6" s="3">
        <v>1.18</v>
      </c>
      <c r="L6" s="3">
        <v>1.18</v>
      </c>
      <c r="M6" s="3">
        <v>1</v>
      </c>
      <c r="N6" s="3">
        <v>0.83</v>
      </c>
      <c r="O6" s="3">
        <v>0.7</v>
      </c>
      <c r="P6" s="3">
        <v>0.83</v>
      </c>
    </row>
    <row r="7" spans="1:16" x14ac:dyDescent="0.65">
      <c r="A7" s="2">
        <v>47406</v>
      </c>
      <c r="B7" s="2" t="s">
        <v>111</v>
      </c>
      <c r="C7" s="2" t="s">
        <v>116</v>
      </c>
      <c r="D7" s="3">
        <v>0.7</v>
      </c>
      <c r="E7" s="3">
        <v>0.7</v>
      </c>
      <c r="F7" s="3">
        <v>0.7</v>
      </c>
      <c r="G7" s="3">
        <v>0.83</v>
      </c>
      <c r="H7" s="3">
        <v>1</v>
      </c>
      <c r="I7" s="3">
        <v>1.18</v>
      </c>
      <c r="J7" s="3">
        <v>1.18</v>
      </c>
      <c r="K7" s="3">
        <v>1.18</v>
      </c>
      <c r="L7" s="3">
        <v>1.18</v>
      </c>
      <c r="M7" s="3">
        <v>1</v>
      </c>
      <c r="N7" s="3">
        <v>0.83</v>
      </c>
      <c r="O7" s="3">
        <v>0.7</v>
      </c>
      <c r="P7" s="3">
        <v>1</v>
      </c>
    </row>
    <row r="8" spans="1:16" x14ac:dyDescent="0.65">
      <c r="A8" s="2">
        <v>47407</v>
      </c>
      <c r="B8" s="2" t="s">
        <v>111</v>
      </c>
      <c r="C8" s="2" t="s">
        <v>117</v>
      </c>
      <c r="D8" s="3">
        <v>0.7</v>
      </c>
      <c r="E8" s="3">
        <v>0.7</v>
      </c>
      <c r="F8" s="3">
        <v>0.7</v>
      </c>
      <c r="G8" s="3">
        <v>0.83</v>
      </c>
      <c r="H8" s="3">
        <v>1</v>
      </c>
      <c r="I8" s="3">
        <v>1.18</v>
      </c>
      <c r="J8" s="3">
        <v>1.18</v>
      </c>
      <c r="K8" s="3">
        <v>1.18</v>
      </c>
      <c r="L8" s="3">
        <v>1.18</v>
      </c>
      <c r="M8" s="3">
        <v>1</v>
      </c>
      <c r="N8" s="3">
        <v>0.83</v>
      </c>
      <c r="O8" s="3">
        <v>0.7</v>
      </c>
      <c r="P8" s="3">
        <v>1</v>
      </c>
    </row>
    <row r="9" spans="1:16" x14ac:dyDescent="0.65">
      <c r="A9" s="2">
        <v>47409</v>
      </c>
      <c r="B9" s="2" t="s">
        <v>111</v>
      </c>
      <c r="C9" s="2" t="s">
        <v>118</v>
      </c>
      <c r="D9" s="3">
        <v>0.7</v>
      </c>
      <c r="E9" s="3">
        <v>0.7</v>
      </c>
      <c r="F9" s="3">
        <v>0.7</v>
      </c>
      <c r="G9" s="3">
        <v>0.83</v>
      </c>
      <c r="H9" s="3">
        <v>1</v>
      </c>
      <c r="I9" s="3">
        <v>1.18</v>
      </c>
      <c r="J9" s="3">
        <v>1.18</v>
      </c>
      <c r="K9" s="3">
        <v>1.18</v>
      </c>
      <c r="L9" s="3">
        <v>1.18</v>
      </c>
      <c r="M9" s="3">
        <v>1</v>
      </c>
      <c r="N9" s="3">
        <v>0.83</v>
      </c>
      <c r="O9" s="3">
        <v>0.7</v>
      </c>
      <c r="P9" s="3">
        <v>0.83</v>
      </c>
    </row>
    <row r="10" spans="1:16" x14ac:dyDescent="0.65">
      <c r="A10" s="2">
        <v>47411</v>
      </c>
      <c r="B10" s="2" t="s">
        <v>111</v>
      </c>
      <c r="C10" s="2" t="s">
        <v>119</v>
      </c>
      <c r="D10" s="3">
        <v>0.7</v>
      </c>
      <c r="E10" s="3">
        <v>0.7</v>
      </c>
      <c r="F10" s="3">
        <v>0.7</v>
      </c>
      <c r="G10" s="3">
        <v>0.83</v>
      </c>
      <c r="H10" s="3">
        <v>1</v>
      </c>
      <c r="I10" s="3">
        <v>1.18</v>
      </c>
      <c r="J10" s="3">
        <v>1.18</v>
      </c>
      <c r="K10" s="3">
        <v>1.18</v>
      </c>
      <c r="L10" s="3">
        <v>1.18</v>
      </c>
      <c r="M10" s="3">
        <v>1</v>
      </c>
      <c r="N10" s="3">
        <v>0.83</v>
      </c>
      <c r="O10" s="3">
        <v>0.7</v>
      </c>
      <c r="P10" s="3">
        <v>1</v>
      </c>
    </row>
    <row r="11" spans="1:16" x14ac:dyDescent="0.65">
      <c r="A11" s="2">
        <v>47412</v>
      </c>
      <c r="B11" s="2" t="s">
        <v>111</v>
      </c>
      <c r="C11" s="2" t="s">
        <v>120</v>
      </c>
      <c r="D11" s="3">
        <v>0.7</v>
      </c>
      <c r="E11" s="3">
        <v>0.7</v>
      </c>
      <c r="F11" s="3">
        <v>0.7</v>
      </c>
      <c r="G11" s="3">
        <v>1</v>
      </c>
      <c r="H11" s="3">
        <v>1</v>
      </c>
      <c r="I11" s="3">
        <v>1.18</v>
      </c>
      <c r="J11" s="3">
        <v>1.18</v>
      </c>
      <c r="K11" s="3">
        <v>1.18</v>
      </c>
      <c r="L11" s="3">
        <v>1.18</v>
      </c>
      <c r="M11" s="3">
        <v>1</v>
      </c>
      <c r="N11" s="3">
        <v>0.83</v>
      </c>
      <c r="O11" s="3">
        <v>0.7</v>
      </c>
      <c r="P11" s="3">
        <v>1</v>
      </c>
    </row>
    <row r="12" spans="1:16" x14ac:dyDescent="0.65">
      <c r="A12" s="2">
        <v>47413</v>
      </c>
      <c r="B12" s="2" t="s">
        <v>111</v>
      </c>
      <c r="C12" s="2" t="s">
        <v>121</v>
      </c>
      <c r="D12" s="3">
        <v>0.7</v>
      </c>
      <c r="E12" s="3">
        <v>0.7</v>
      </c>
      <c r="F12" s="3">
        <v>0.7</v>
      </c>
      <c r="G12" s="3">
        <v>0.83</v>
      </c>
      <c r="H12" s="3">
        <v>1</v>
      </c>
      <c r="I12" s="3">
        <v>1.18</v>
      </c>
      <c r="J12" s="3">
        <v>1.18</v>
      </c>
      <c r="K12" s="3">
        <v>1.18</v>
      </c>
      <c r="L12" s="3">
        <v>1.18</v>
      </c>
      <c r="M12" s="3">
        <v>1</v>
      </c>
      <c r="N12" s="3">
        <v>0.83</v>
      </c>
      <c r="O12" s="3">
        <v>0.7</v>
      </c>
      <c r="P12" s="3">
        <v>1</v>
      </c>
    </row>
    <row r="13" spans="1:16" x14ac:dyDescent="0.65">
      <c r="A13" s="2">
        <v>47417</v>
      </c>
      <c r="B13" s="2" t="s">
        <v>111</v>
      </c>
      <c r="C13" s="2" t="s">
        <v>122</v>
      </c>
      <c r="D13" s="3">
        <v>0.7</v>
      </c>
      <c r="E13" s="3">
        <v>0.7</v>
      </c>
      <c r="F13" s="3">
        <v>0.7</v>
      </c>
      <c r="G13" s="3">
        <v>0.83</v>
      </c>
      <c r="H13" s="3">
        <v>1</v>
      </c>
      <c r="I13" s="3">
        <v>1.18</v>
      </c>
      <c r="J13" s="3">
        <v>1.18</v>
      </c>
      <c r="K13" s="3">
        <v>1.18</v>
      </c>
      <c r="L13" s="3">
        <v>1.18</v>
      </c>
      <c r="M13" s="3">
        <v>1</v>
      </c>
      <c r="N13" s="3">
        <v>0.83</v>
      </c>
      <c r="O13" s="3">
        <v>0.7</v>
      </c>
      <c r="P13" s="3">
        <v>1</v>
      </c>
    </row>
    <row r="14" spans="1:16" x14ac:dyDescent="0.65">
      <c r="A14" s="2">
        <v>47418</v>
      </c>
      <c r="B14" s="2" t="s">
        <v>111</v>
      </c>
      <c r="C14" s="2" t="s">
        <v>123</v>
      </c>
      <c r="D14" s="3">
        <v>0.7</v>
      </c>
      <c r="E14" s="3">
        <v>0.7</v>
      </c>
      <c r="F14" s="3">
        <v>0.7</v>
      </c>
      <c r="G14" s="3">
        <v>0.83</v>
      </c>
      <c r="H14" s="3">
        <v>1</v>
      </c>
      <c r="I14" s="3">
        <v>1</v>
      </c>
      <c r="J14" s="3">
        <v>1.18</v>
      </c>
      <c r="K14" s="3">
        <v>1.18</v>
      </c>
      <c r="L14" s="3">
        <v>1.18</v>
      </c>
      <c r="M14" s="3">
        <v>1</v>
      </c>
      <c r="N14" s="3">
        <v>0.83</v>
      </c>
      <c r="O14" s="3">
        <v>0.7</v>
      </c>
      <c r="P14" s="3">
        <v>0.83</v>
      </c>
    </row>
    <row r="15" spans="1:16" x14ac:dyDescent="0.65">
      <c r="A15" s="2">
        <v>47420</v>
      </c>
      <c r="B15" s="2" t="s">
        <v>111</v>
      </c>
      <c r="C15" s="2" t="s">
        <v>124</v>
      </c>
      <c r="D15" s="3">
        <v>0.7</v>
      </c>
      <c r="E15" s="3">
        <v>0.7</v>
      </c>
      <c r="F15" s="3">
        <v>0.7</v>
      </c>
      <c r="G15" s="3">
        <v>0.83</v>
      </c>
      <c r="H15" s="3">
        <v>1</v>
      </c>
      <c r="I15" s="3">
        <v>1</v>
      </c>
      <c r="J15" s="3">
        <v>1.18</v>
      </c>
      <c r="K15" s="3">
        <v>1.18</v>
      </c>
      <c r="L15" s="3">
        <v>1.18</v>
      </c>
      <c r="M15" s="3">
        <v>1</v>
      </c>
      <c r="N15" s="3">
        <v>0.83</v>
      </c>
      <c r="O15" s="3">
        <v>0.7</v>
      </c>
      <c r="P15" s="3">
        <v>0.83</v>
      </c>
    </row>
    <row r="16" spans="1:16" x14ac:dyDescent="0.65">
      <c r="A16" s="2">
        <v>47421</v>
      </c>
      <c r="B16" s="2" t="s">
        <v>111</v>
      </c>
      <c r="C16" s="2" t="s">
        <v>125</v>
      </c>
      <c r="D16" s="3">
        <v>0.7</v>
      </c>
      <c r="E16" s="3">
        <v>0.7</v>
      </c>
      <c r="F16" s="3">
        <v>0.7</v>
      </c>
      <c r="G16" s="3">
        <v>0.83</v>
      </c>
      <c r="H16" s="3">
        <v>1</v>
      </c>
      <c r="I16" s="3">
        <v>1.18</v>
      </c>
      <c r="J16" s="3">
        <v>1.18</v>
      </c>
      <c r="K16" s="3">
        <v>1.18</v>
      </c>
      <c r="L16" s="3">
        <v>1.18</v>
      </c>
      <c r="M16" s="3">
        <v>1</v>
      </c>
      <c r="N16" s="3">
        <v>0.83</v>
      </c>
      <c r="O16" s="3">
        <v>0.7</v>
      </c>
      <c r="P16" s="3">
        <v>1</v>
      </c>
    </row>
    <row r="17" spans="1:16" x14ac:dyDescent="0.65">
      <c r="A17" s="2">
        <v>47423</v>
      </c>
      <c r="B17" s="2" t="s">
        <v>111</v>
      </c>
      <c r="C17" s="2" t="s">
        <v>126</v>
      </c>
      <c r="D17" s="3">
        <v>0.7</v>
      </c>
      <c r="E17" s="3">
        <v>0.7</v>
      </c>
      <c r="F17" s="3">
        <v>0.7</v>
      </c>
      <c r="G17" s="3">
        <v>0.83</v>
      </c>
      <c r="H17" s="3">
        <v>1</v>
      </c>
      <c r="I17" s="3">
        <v>1.18</v>
      </c>
      <c r="J17" s="3">
        <v>1.18</v>
      </c>
      <c r="K17" s="3">
        <v>1.18</v>
      </c>
      <c r="L17" s="3">
        <v>1.18</v>
      </c>
      <c r="M17" s="3">
        <v>1</v>
      </c>
      <c r="N17" s="3">
        <v>0.83</v>
      </c>
      <c r="O17" s="3">
        <v>0.7</v>
      </c>
      <c r="P17" s="3">
        <v>1</v>
      </c>
    </row>
    <row r="18" spans="1:16" x14ac:dyDescent="0.65">
      <c r="A18" s="2">
        <v>47424</v>
      </c>
      <c r="B18" s="2" t="s">
        <v>111</v>
      </c>
      <c r="C18" s="2" t="s">
        <v>127</v>
      </c>
      <c r="D18" s="3">
        <v>0.7</v>
      </c>
      <c r="E18" s="3">
        <v>0.7</v>
      </c>
      <c r="F18" s="3">
        <v>0.7</v>
      </c>
      <c r="G18" s="3">
        <v>0.83</v>
      </c>
      <c r="H18" s="3">
        <v>1</v>
      </c>
      <c r="I18" s="3">
        <v>1.18</v>
      </c>
      <c r="J18" s="3">
        <v>1.18</v>
      </c>
      <c r="K18" s="3">
        <v>1.18</v>
      </c>
      <c r="L18" s="3">
        <v>1.18</v>
      </c>
      <c r="M18" s="3">
        <v>1</v>
      </c>
      <c r="N18" s="3">
        <v>0.83</v>
      </c>
      <c r="O18" s="3">
        <v>0.7</v>
      </c>
      <c r="P18" s="3">
        <v>1</v>
      </c>
    </row>
    <row r="19" spans="1:16" x14ac:dyDescent="0.65">
      <c r="A19" s="2">
        <v>47426</v>
      </c>
      <c r="B19" s="2" t="s">
        <v>111</v>
      </c>
      <c r="C19" s="2" t="s">
        <v>128</v>
      </c>
      <c r="D19" s="3">
        <v>0.7</v>
      </c>
      <c r="E19" s="3">
        <v>0.7</v>
      </c>
      <c r="F19" s="3">
        <v>0.7</v>
      </c>
      <c r="G19" s="3">
        <v>0.83</v>
      </c>
      <c r="H19" s="3">
        <v>1</v>
      </c>
      <c r="I19" s="3">
        <v>1.18</v>
      </c>
      <c r="J19" s="3">
        <v>1.18</v>
      </c>
      <c r="K19" s="3">
        <v>1.18</v>
      </c>
      <c r="L19" s="3">
        <v>1.18</v>
      </c>
      <c r="M19" s="3">
        <v>1</v>
      </c>
      <c r="N19" s="3">
        <v>0.83</v>
      </c>
      <c r="O19" s="3">
        <v>0.7</v>
      </c>
      <c r="P19" s="3">
        <v>1</v>
      </c>
    </row>
    <row r="20" spans="1:16" x14ac:dyDescent="0.65">
      <c r="A20" s="2">
        <v>47428</v>
      </c>
      <c r="B20" s="2" t="s">
        <v>111</v>
      </c>
      <c r="C20" s="2" t="s">
        <v>129</v>
      </c>
      <c r="D20" s="3">
        <v>0.7</v>
      </c>
      <c r="E20" s="3">
        <v>0.7</v>
      </c>
      <c r="F20" s="3">
        <v>0.83</v>
      </c>
      <c r="G20" s="3">
        <v>1</v>
      </c>
      <c r="H20" s="3">
        <v>1</v>
      </c>
      <c r="I20" s="3">
        <v>1.18</v>
      </c>
      <c r="J20" s="3">
        <v>1.18</v>
      </c>
      <c r="K20" s="3">
        <v>1.18</v>
      </c>
      <c r="L20" s="3">
        <v>1.18</v>
      </c>
      <c r="M20" s="3">
        <v>1.18</v>
      </c>
      <c r="N20" s="3">
        <v>1</v>
      </c>
      <c r="O20" s="3">
        <v>0.7</v>
      </c>
      <c r="P20" s="3">
        <v>1</v>
      </c>
    </row>
    <row r="21" spans="1:16" x14ac:dyDescent="0.65">
      <c r="A21" s="2">
        <v>47430</v>
      </c>
      <c r="B21" s="2" t="s">
        <v>111</v>
      </c>
      <c r="C21" s="2" t="s">
        <v>130</v>
      </c>
      <c r="D21" s="3">
        <v>0.7</v>
      </c>
      <c r="E21" s="3">
        <v>0.7</v>
      </c>
      <c r="F21" s="3">
        <v>0.7</v>
      </c>
      <c r="G21" s="3">
        <v>1</v>
      </c>
      <c r="H21" s="3">
        <v>1</v>
      </c>
      <c r="I21" s="3">
        <v>1.18</v>
      </c>
      <c r="J21" s="3">
        <v>1.18</v>
      </c>
      <c r="K21" s="3">
        <v>1.18</v>
      </c>
      <c r="L21" s="3">
        <v>1.18</v>
      </c>
      <c r="M21" s="3">
        <v>1</v>
      </c>
      <c r="N21" s="3">
        <v>0.83</v>
      </c>
      <c r="O21" s="3">
        <v>0.7</v>
      </c>
      <c r="P21" s="3">
        <v>1</v>
      </c>
    </row>
    <row r="22" spans="1:16" x14ac:dyDescent="0.65">
      <c r="A22" s="2">
        <v>47433</v>
      </c>
      <c r="B22" s="2" t="s">
        <v>111</v>
      </c>
      <c r="C22" s="2" t="s">
        <v>131</v>
      </c>
      <c r="D22" s="3">
        <v>0.7</v>
      </c>
      <c r="E22" s="3">
        <v>0.7</v>
      </c>
      <c r="F22" s="3">
        <v>0.7</v>
      </c>
      <c r="G22" s="3">
        <v>0.83</v>
      </c>
      <c r="H22" s="3">
        <v>1</v>
      </c>
      <c r="I22" s="3">
        <v>1.18</v>
      </c>
      <c r="J22" s="3">
        <v>1.18</v>
      </c>
      <c r="K22" s="3">
        <v>1.18</v>
      </c>
      <c r="L22" s="3">
        <v>1.18</v>
      </c>
      <c r="M22" s="3">
        <v>1</v>
      </c>
      <c r="N22" s="3">
        <v>0.83</v>
      </c>
      <c r="O22" s="3">
        <v>0.7</v>
      </c>
      <c r="P22" s="3">
        <v>1</v>
      </c>
    </row>
    <row r="23" spans="1:16" x14ac:dyDescent="0.65">
      <c r="A23" s="2">
        <v>47435</v>
      </c>
      <c r="B23" s="2" t="s">
        <v>111</v>
      </c>
      <c r="C23" s="2" t="s">
        <v>132</v>
      </c>
      <c r="D23" s="3">
        <v>0.7</v>
      </c>
      <c r="E23" s="3">
        <v>0.7</v>
      </c>
      <c r="F23" s="3">
        <v>0.7</v>
      </c>
      <c r="G23" s="3">
        <v>0.83</v>
      </c>
      <c r="H23" s="3">
        <v>1</v>
      </c>
      <c r="I23" s="3">
        <v>1</v>
      </c>
      <c r="J23" s="3">
        <v>1.18</v>
      </c>
      <c r="K23" s="3">
        <v>1.18</v>
      </c>
      <c r="L23" s="3">
        <v>1.18</v>
      </c>
      <c r="M23" s="3">
        <v>1</v>
      </c>
      <c r="N23" s="3">
        <v>0.83</v>
      </c>
      <c r="O23" s="3">
        <v>0.7</v>
      </c>
      <c r="P23" s="3">
        <v>0.83</v>
      </c>
    </row>
    <row r="24" spans="1:16" x14ac:dyDescent="0.65">
      <c r="A24" s="2">
        <v>47440</v>
      </c>
      <c r="B24" s="2" t="s">
        <v>111</v>
      </c>
      <c r="C24" s="2" t="s">
        <v>133</v>
      </c>
      <c r="D24" s="3">
        <v>0.7</v>
      </c>
      <c r="E24" s="3">
        <v>0.7</v>
      </c>
      <c r="F24" s="3">
        <v>0.7</v>
      </c>
      <c r="G24" s="3">
        <v>0.83</v>
      </c>
      <c r="H24" s="3">
        <v>1</v>
      </c>
      <c r="I24" s="3">
        <v>1</v>
      </c>
      <c r="J24" s="3">
        <v>1.18</v>
      </c>
      <c r="K24" s="3">
        <v>1.18</v>
      </c>
      <c r="L24" s="3">
        <v>1.18</v>
      </c>
      <c r="M24" s="3">
        <v>1</v>
      </c>
      <c r="N24" s="3">
        <v>0.83</v>
      </c>
      <c r="O24" s="3">
        <v>0.7</v>
      </c>
      <c r="P24" s="3">
        <v>1</v>
      </c>
    </row>
    <row r="25" spans="1:16" x14ac:dyDescent="0.65">
      <c r="A25" s="2">
        <v>47512</v>
      </c>
      <c r="B25" s="2" t="s">
        <v>134</v>
      </c>
      <c r="C25" s="2" t="s">
        <v>135</v>
      </c>
      <c r="D25" s="3">
        <v>0.7</v>
      </c>
      <c r="E25" s="3">
        <v>0.7</v>
      </c>
      <c r="F25" s="3">
        <v>0.83</v>
      </c>
      <c r="G25" s="3">
        <v>1</v>
      </c>
      <c r="H25" s="3">
        <v>1.18</v>
      </c>
      <c r="I25" s="3">
        <v>1.18</v>
      </c>
      <c r="J25" s="3">
        <v>1.18</v>
      </c>
      <c r="K25" s="3">
        <v>1.18</v>
      </c>
      <c r="L25" s="3">
        <v>1.18</v>
      </c>
      <c r="M25" s="3">
        <v>1.18</v>
      </c>
      <c r="N25" s="3">
        <v>1</v>
      </c>
      <c r="O25" s="3">
        <v>0.83</v>
      </c>
      <c r="P25" s="3">
        <v>1</v>
      </c>
    </row>
    <row r="26" spans="1:16" x14ac:dyDescent="0.65">
      <c r="A26" s="2">
        <v>47520</v>
      </c>
      <c r="B26" s="2" t="s">
        <v>136</v>
      </c>
      <c r="C26" s="2" t="s">
        <v>137</v>
      </c>
      <c r="D26" s="3">
        <v>0.7</v>
      </c>
      <c r="E26" s="3">
        <v>0.7</v>
      </c>
      <c r="F26" s="3">
        <v>0.83</v>
      </c>
      <c r="G26" s="3">
        <v>1</v>
      </c>
      <c r="H26" s="3">
        <v>1.18</v>
      </c>
      <c r="I26" s="3">
        <v>1.18</v>
      </c>
      <c r="J26" s="3">
        <v>1.18</v>
      </c>
      <c r="K26" s="3">
        <v>1.18</v>
      </c>
      <c r="L26" s="3">
        <v>1.18</v>
      </c>
      <c r="M26" s="3">
        <v>1.18</v>
      </c>
      <c r="N26" s="3">
        <v>0.83</v>
      </c>
      <c r="O26" s="3">
        <v>0.7</v>
      </c>
      <c r="P26" s="3">
        <v>1</v>
      </c>
    </row>
    <row r="27" spans="1:16" x14ac:dyDescent="0.65">
      <c r="A27" s="2">
        <v>47570</v>
      </c>
      <c r="B27" s="2" t="s">
        <v>138</v>
      </c>
      <c r="C27" s="2" t="s">
        <v>139</v>
      </c>
      <c r="D27" s="3">
        <v>0.7</v>
      </c>
      <c r="E27" s="3">
        <v>0.7</v>
      </c>
      <c r="F27" s="3">
        <v>0.83</v>
      </c>
      <c r="G27" s="3">
        <v>1</v>
      </c>
      <c r="H27" s="3">
        <v>1.18</v>
      </c>
      <c r="I27" s="3">
        <v>1.18</v>
      </c>
      <c r="J27" s="3">
        <v>1.18</v>
      </c>
      <c r="K27" s="3">
        <v>1.18</v>
      </c>
      <c r="L27" s="3">
        <v>1.18</v>
      </c>
      <c r="M27" s="3">
        <v>1.18</v>
      </c>
      <c r="N27" s="3">
        <v>1</v>
      </c>
      <c r="O27" s="3">
        <v>0.83</v>
      </c>
      <c r="P27" s="3">
        <v>1</v>
      </c>
    </row>
    <row r="28" spans="1:16" x14ac:dyDescent="0.65">
      <c r="A28" s="2">
        <v>47574</v>
      </c>
      <c r="B28" s="2" t="s">
        <v>140</v>
      </c>
      <c r="C28" s="2" t="s">
        <v>141</v>
      </c>
      <c r="D28" s="3">
        <v>0.7</v>
      </c>
      <c r="E28" s="3">
        <v>0.7</v>
      </c>
      <c r="F28" s="3">
        <v>0.83</v>
      </c>
      <c r="G28" s="3">
        <v>1</v>
      </c>
      <c r="H28" s="3">
        <v>1.18</v>
      </c>
      <c r="I28" s="3">
        <v>1.18</v>
      </c>
      <c r="J28" s="3">
        <v>1.18</v>
      </c>
      <c r="K28" s="3">
        <v>1.18</v>
      </c>
      <c r="L28" s="3">
        <v>1.18</v>
      </c>
      <c r="M28" s="3">
        <v>1.18</v>
      </c>
      <c r="N28" s="3">
        <v>1</v>
      </c>
      <c r="O28" s="3">
        <v>0.83</v>
      </c>
      <c r="P28" s="3">
        <v>1</v>
      </c>
    </row>
    <row r="29" spans="1:16" x14ac:dyDescent="0.65">
      <c r="A29" s="2">
        <v>47575</v>
      </c>
      <c r="B29" s="2" t="s">
        <v>140</v>
      </c>
      <c r="C29" s="2" t="s">
        <v>142</v>
      </c>
      <c r="D29" s="3">
        <v>0.7</v>
      </c>
      <c r="E29" s="3">
        <v>0.7</v>
      </c>
      <c r="F29" s="3">
        <v>0.83</v>
      </c>
      <c r="G29" s="3">
        <v>1</v>
      </c>
      <c r="H29" s="3">
        <v>1.18</v>
      </c>
      <c r="I29" s="3">
        <v>1.18</v>
      </c>
      <c r="J29" s="3">
        <v>1.18</v>
      </c>
      <c r="K29" s="3">
        <v>1.18</v>
      </c>
      <c r="L29" s="3">
        <v>1.18</v>
      </c>
      <c r="M29" s="3">
        <v>1.18</v>
      </c>
      <c r="N29" s="3">
        <v>1</v>
      </c>
      <c r="O29" s="3">
        <v>0.7</v>
      </c>
      <c r="P29" s="3">
        <v>1</v>
      </c>
    </row>
    <row r="30" spans="1:16" x14ac:dyDescent="0.65">
      <c r="A30" s="2">
        <v>47576</v>
      </c>
      <c r="B30" s="2" t="s">
        <v>140</v>
      </c>
      <c r="C30" s="2" t="s">
        <v>143</v>
      </c>
      <c r="D30" s="3">
        <v>0.7</v>
      </c>
      <c r="E30" s="3">
        <v>0.7</v>
      </c>
      <c r="F30" s="3">
        <v>0.83</v>
      </c>
      <c r="G30" s="3">
        <v>1</v>
      </c>
      <c r="H30" s="3">
        <v>1</v>
      </c>
      <c r="I30" s="3">
        <v>1.18</v>
      </c>
      <c r="J30" s="3">
        <v>1.18</v>
      </c>
      <c r="K30" s="3">
        <v>1.18</v>
      </c>
      <c r="L30" s="3">
        <v>1.18</v>
      </c>
      <c r="M30" s="3">
        <v>1</v>
      </c>
      <c r="N30" s="3">
        <v>0.83</v>
      </c>
      <c r="O30" s="3">
        <v>0.7</v>
      </c>
      <c r="P30" s="3">
        <v>1</v>
      </c>
    </row>
    <row r="31" spans="1:16" x14ac:dyDescent="0.65">
      <c r="A31" s="2">
        <v>47581</v>
      </c>
      <c r="B31" s="2" t="s">
        <v>140</v>
      </c>
      <c r="C31" s="2" t="s">
        <v>144</v>
      </c>
      <c r="D31" s="3">
        <v>0.7</v>
      </c>
      <c r="E31" s="3">
        <v>0.7</v>
      </c>
      <c r="F31" s="3">
        <v>0.83</v>
      </c>
      <c r="G31" s="3">
        <v>1</v>
      </c>
      <c r="H31" s="3">
        <v>1.18</v>
      </c>
      <c r="I31" s="3">
        <v>1.18</v>
      </c>
      <c r="J31" s="3">
        <v>1.18</v>
      </c>
      <c r="K31" s="3">
        <v>1.18</v>
      </c>
      <c r="L31" s="3">
        <v>1.18</v>
      </c>
      <c r="M31" s="3">
        <v>1.18</v>
      </c>
      <c r="N31" s="3">
        <v>1</v>
      </c>
      <c r="O31" s="3">
        <v>0.7</v>
      </c>
      <c r="P31" s="3">
        <v>1</v>
      </c>
    </row>
    <row r="32" spans="1:16" x14ac:dyDescent="0.65">
      <c r="A32" s="2">
        <v>47582</v>
      </c>
      <c r="B32" s="2" t="s">
        <v>145</v>
      </c>
      <c r="C32" s="2" t="s">
        <v>146</v>
      </c>
      <c r="D32" s="3">
        <v>0.7</v>
      </c>
      <c r="E32" s="3">
        <v>0.7</v>
      </c>
      <c r="F32" s="3">
        <v>0.83</v>
      </c>
      <c r="G32" s="3">
        <v>1</v>
      </c>
      <c r="H32" s="3">
        <v>1.18</v>
      </c>
      <c r="I32" s="3">
        <v>1.18</v>
      </c>
      <c r="J32" s="3">
        <v>1.18</v>
      </c>
      <c r="K32" s="3">
        <v>1.18</v>
      </c>
      <c r="L32" s="3">
        <v>1.18</v>
      </c>
      <c r="M32" s="3">
        <v>1.18</v>
      </c>
      <c r="N32" s="3">
        <v>1</v>
      </c>
      <c r="O32" s="3">
        <v>0.83</v>
      </c>
      <c r="P32" s="3">
        <v>1</v>
      </c>
    </row>
    <row r="33" spans="1:16" x14ac:dyDescent="0.65">
      <c r="A33" s="2">
        <v>47584</v>
      </c>
      <c r="B33" s="2" t="s">
        <v>134</v>
      </c>
      <c r="C33" s="2" t="s">
        <v>147</v>
      </c>
      <c r="D33" s="3">
        <v>0.7</v>
      </c>
      <c r="E33" s="3">
        <v>0.7</v>
      </c>
      <c r="F33" s="3">
        <v>0.83</v>
      </c>
      <c r="G33" s="3">
        <v>1</v>
      </c>
      <c r="H33" s="3">
        <v>1.18</v>
      </c>
      <c r="I33" s="3">
        <v>1.18</v>
      </c>
      <c r="J33" s="3">
        <v>1.18</v>
      </c>
      <c r="K33" s="3">
        <v>1.18</v>
      </c>
      <c r="L33" s="3">
        <v>1.18</v>
      </c>
      <c r="M33" s="3">
        <v>1</v>
      </c>
      <c r="N33" s="3">
        <v>0.83</v>
      </c>
      <c r="O33" s="3">
        <v>0.7</v>
      </c>
      <c r="P33" s="3">
        <v>1</v>
      </c>
    </row>
    <row r="34" spans="1:16" x14ac:dyDescent="0.65">
      <c r="A34" s="2">
        <v>47585</v>
      </c>
      <c r="B34" s="2" t="s">
        <v>134</v>
      </c>
      <c r="C34" s="2" t="s">
        <v>148</v>
      </c>
      <c r="D34" s="3">
        <v>0.7</v>
      </c>
      <c r="E34" s="3">
        <v>0.7</v>
      </c>
      <c r="F34" s="3">
        <v>0.83</v>
      </c>
      <c r="G34" s="3">
        <v>1</v>
      </c>
      <c r="H34" s="3">
        <v>1.18</v>
      </c>
      <c r="I34" s="3">
        <v>1.18</v>
      </c>
      <c r="J34" s="3">
        <v>1.18</v>
      </c>
      <c r="K34" s="3">
        <v>1.18</v>
      </c>
      <c r="L34" s="3">
        <v>1.18</v>
      </c>
      <c r="M34" s="3">
        <v>1.18</v>
      </c>
      <c r="N34" s="3">
        <v>1</v>
      </c>
      <c r="O34" s="3">
        <v>0.83</v>
      </c>
      <c r="P34" s="3">
        <v>1</v>
      </c>
    </row>
    <row r="35" spans="1:16" x14ac:dyDescent="0.65">
      <c r="A35" s="2">
        <v>47587</v>
      </c>
      <c r="B35" s="2" t="s">
        <v>136</v>
      </c>
      <c r="C35" s="2" t="s">
        <v>149</v>
      </c>
      <c r="D35" s="3">
        <v>0.7</v>
      </c>
      <c r="E35" s="3">
        <v>0.83</v>
      </c>
      <c r="F35" s="3">
        <v>0.83</v>
      </c>
      <c r="G35" s="3">
        <v>1</v>
      </c>
      <c r="H35" s="3">
        <v>1.18</v>
      </c>
      <c r="I35" s="3">
        <v>1.18</v>
      </c>
      <c r="J35" s="3">
        <v>1.18</v>
      </c>
      <c r="K35" s="3">
        <v>1.18</v>
      </c>
      <c r="L35" s="3">
        <v>1.18</v>
      </c>
      <c r="M35" s="3">
        <v>1.18</v>
      </c>
      <c r="N35" s="3">
        <v>1</v>
      </c>
      <c r="O35" s="3">
        <v>0.83</v>
      </c>
      <c r="P35" s="3">
        <v>1</v>
      </c>
    </row>
    <row r="36" spans="1:16" x14ac:dyDescent="0.65">
      <c r="A36" s="2">
        <v>47588</v>
      </c>
      <c r="B36" s="2" t="s">
        <v>136</v>
      </c>
      <c r="C36" s="2" t="s">
        <v>150</v>
      </c>
      <c r="D36" s="3">
        <v>0.7</v>
      </c>
      <c r="E36" s="3">
        <v>0.7</v>
      </c>
      <c r="F36" s="3">
        <v>0.83</v>
      </c>
      <c r="G36" s="3">
        <v>1</v>
      </c>
      <c r="H36" s="3">
        <v>1.18</v>
      </c>
      <c r="I36" s="3">
        <v>1.18</v>
      </c>
      <c r="J36" s="3">
        <v>1.18</v>
      </c>
      <c r="K36" s="3">
        <v>1.18</v>
      </c>
      <c r="L36" s="3">
        <v>1.18</v>
      </c>
      <c r="M36" s="3">
        <v>1.18</v>
      </c>
      <c r="N36" s="3">
        <v>1</v>
      </c>
      <c r="O36" s="3">
        <v>0.83</v>
      </c>
      <c r="P36" s="3">
        <v>1</v>
      </c>
    </row>
    <row r="37" spans="1:16" x14ac:dyDescent="0.65">
      <c r="A37" s="2">
        <v>47590</v>
      </c>
      <c r="B37" s="2" t="s">
        <v>151</v>
      </c>
      <c r="C37" s="2" t="s">
        <v>152</v>
      </c>
      <c r="D37" s="3">
        <v>0.7</v>
      </c>
      <c r="E37" s="3">
        <v>0.83</v>
      </c>
      <c r="F37" s="3">
        <v>0.83</v>
      </c>
      <c r="G37" s="3">
        <v>1</v>
      </c>
      <c r="H37" s="3">
        <v>1.18</v>
      </c>
      <c r="I37" s="3">
        <v>1.18</v>
      </c>
      <c r="J37" s="3">
        <v>1.18</v>
      </c>
      <c r="K37" s="3">
        <v>1.18</v>
      </c>
      <c r="L37" s="3">
        <v>1.18</v>
      </c>
      <c r="M37" s="3">
        <v>1.18</v>
      </c>
      <c r="N37" s="3">
        <v>1</v>
      </c>
      <c r="O37" s="3">
        <v>0.83</v>
      </c>
      <c r="P37" s="3">
        <v>1</v>
      </c>
    </row>
    <row r="38" spans="1:16" x14ac:dyDescent="0.65">
      <c r="A38" s="2">
        <v>47592</v>
      </c>
      <c r="B38" s="2" t="s">
        <v>151</v>
      </c>
      <c r="C38" s="2" t="s">
        <v>153</v>
      </c>
      <c r="D38" s="3">
        <v>0.7</v>
      </c>
      <c r="E38" s="3">
        <v>0.7</v>
      </c>
      <c r="F38" s="3">
        <v>0.83</v>
      </c>
      <c r="G38" s="3">
        <v>1</v>
      </c>
      <c r="H38" s="3">
        <v>1.18</v>
      </c>
      <c r="I38" s="3">
        <v>1.18</v>
      </c>
      <c r="J38" s="3">
        <v>1.18</v>
      </c>
      <c r="K38" s="3">
        <v>1.18</v>
      </c>
      <c r="L38" s="3">
        <v>1.18</v>
      </c>
      <c r="M38" s="3">
        <v>1.18</v>
      </c>
      <c r="N38" s="3">
        <v>1</v>
      </c>
      <c r="O38" s="3">
        <v>0.83</v>
      </c>
      <c r="P38" s="3">
        <v>1</v>
      </c>
    </row>
    <row r="39" spans="1:16" x14ac:dyDescent="0.65">
      <c r="A39" s="2">
        <v>47595</v>
      </c>
      <c r="B39" s="2" t="s">
        <v>138</v>
      </c>
      <c r="C39" s="2" t="s">
        <v>154</v>
      </c>
      <c r="D39" s="3">
        <v>0.7</v>
      </c>
      <c r="E39" s="3">
        <v>0.83</v>
      </c>
      <c r="F39" s="3">
        <v>0.83</v>
      </c>
      <c r="G39" s="3">
        <v>1</v>
      </c>
      <c r="H39" s="3">
        <v>1.18</v>
      </c>
      <c r="I39" s="3">
        <v>1.18</v>
      </c>
      <c r="J39" s="3">
        <v>1.18</v>
      </c>
      <c r="K39" s="3">
        <v>1.18</v>
      </c>
      <c r="L39" s="3">
        <v>1.18</v>
      </c>
      <c r="M39" s="3">
        <v>1.18</v>
      </c>
      <c r="N39" s="3">
        <v>1</v>
      </c>
      <c r="O39" s="3">
        <v>0.83</v>
      </c>
      <c r="P39" s="3">
        <v>1.18</v>
      </c>
    </row>
    <row r="40" spans="1:16" x14ac:dyDescent="0.65">
      <c r="A40" s="2">
        <v>47597</v>
      </c>
      <c r="B40" s="2" t="s">
        <v>138</v>
      </c>
      <c r="C40" s="2" t="s">
        <v>155</v>
      </c>
      <c r="D40" s="3">
        <v>0.7</v>
      </c>
      <c r="E40" s="3">
        <v>0.7</v>
      </c>
      <c r="F40" s="3">
        <v>0.83</v>
      </c>
      <c r="G40" s="3">
        <v>1</v>
      </c>
      <c r="H40" s="3">
        <v>1.18</v>
      </c>
      <c r="I40" s="3">
        <v>1.18</v>
      </c>
      <c r="J40" s="3">
        <v>1.18</v>
      </c>
      <c r="K40" s="3">
        <v>1.18</v>
      </c>
      <c r="L40" s="3">
        <v>1.18</v>
      </c>
      <c r="M40" s="3">
        <v>1.18</v>
      </c>
      <c r="N40" s="3">
        <v>1</v>
      </c>
      <c r="O40" s="3">
        <v>0.83</v>
      </c>
      <c r="P40" s="3">
        <v>1</v>
      </c>
    </row>
    <row r="41" spans="1:16" x14ac:dyDescent="0.65">
      <c r="A41" s="2">
        <v>47598</v>
      </c>
      <c r="B41" s="2" t="s">
        <v>138</v>
      </c>
      <c r="C41" s="2" t="s">
        <v>156</v>
      </c>
      <c r="D41" s="3">
        <v>0.83</v>
      </c>
      <c r="E41" s="3">
        <v>0.83</v>
      </c>
      <c r="F41" s="3">
        <v>1</v>
      </c>
      <c r="G41" s="3">
        <v>1</v>
      </c>
      <c r="H41" s="3">
        <v>1.18</v>
      </c>
      <c r="I41" s="3">
        <v>1.18</v>
      </c>
      <c r="J41" s="3">
        <v>1.18</v>
      </c>
      <c r="K41" s="3">
        <v>1.18</v>
      </c>
      <c r="L41" s="3">
        <v>1.18</v>
      </c>
      <c r="M41" s="3">
        <v>1.18</v>
      </c>
      <c r="N41" s="3">
        <v>1</v>
      </c>
      <c r="O41" s="3">
        <v>0.83</v>
      </c>
      <c r="P41" s="3">
        <v>1.18</v>
      </c>
    </row>
    <row r="42" spans="1:16" x14ac:dyDescent="0.65">
      <c r="A42" s="2">
        <v>47600</v>
      </c>
      <c r="B42" s="2" t="s">
        <v>157</v>
      </c>
      <c r="C42" s="2" t="s">
        <v>158</v>
      </c>
      <c r="D42" s="3">
        <v>0.83</v>
      </c>
      <c r="E42" s="3">
        <v>0.83</v>
      </c>
      <c r="F42" s="3">
        <v>0.83</v>
      </c>
      <c r="G42" s="3">
        <v>1</v>
      </c>
      <c r="H42" s="3">
        <v>1.18</v>
      </c>
      <c r="I42" s="3">
        <v>1.18</v>
      </c>
      <c r="J42" s="3">
        <v>1.18</v>
      </c>
      <c r="K42" s="3">
        <v>1.18</v>
      </c>
      <c r="L42" s="3">
        <v>1.18</v>
      </c>
      <c r="M42" s="3">
        <v>1.18</v>
      </c>
      <c r="N42" s="3">
        <v>1</v>
      </c>
      <c r="O42" s="3">
        <v>0.83</v>
      </c>
      <c r="P42" s="3">
        <v>1.18</v>
      </c>
    </row>
    <row r="43" spans="1:16" x14ac:dyDescent="0.65">
      <c r="A43" s="2">
        <v>47602</v>
      </c>
      <c r="B43" s="2" t="s">
        <v>159</v>
      </c>
      <c r="C43" s="2" t="s">
        <v>160</v>
      </c>
      <c r="D43" s="3">
        <v>0.83</v>
      </c>
      <c r="E43" s="3">
        <v>0.83</v>
      </c>
      <c r="F43" s="3">
        <v>0.83</v>
      </c>
      <c r="G43" s="3">
        <v>1</v>
      </c>
      <c r="H43" s="3">
        <v>1.18</v>
      </c>
      <c r="I43" s="3">
        <v>1.18</v>
      </c>
      <c r="J43" s="3">
        <v>1.18</v>
      </c>
      <c r="K43" s="3">
        <v>1.18</v>
      </c>
      <c r="L43" s="3">
        <v>1.18</v>
      </c>
      <c r="M43" s="3">
        <v>1.18</v>
      </c>
      <c r="N43" s="3">
        <v>1</v>
      </c>
      <c r="O43" s="3">
        <v>0.83</v>
      </c>
      <c r="P43" s="3">
        <v>1.18</v>
      </c>
    </row>
    <row r="44" spans="1:16" x14ac:dyDescent="0.65">
      <c r="A44" s="2">
        <v>47604</v>
      </c>
      <c r="B44" s="2" t="s">
        <v>159</v>
      </c>
      <c r="C44" s="2" t="s">
        <v>161</v>
      </c>
      <c r="D44" s="3">
        <v>0.83</v>
      </c>
      <c r="E44" s="3">
        <v>0.83</v>
      </c>
      <c r="F44" s="3">
        <v>0.83</v>
      </c>
      <c r="G44" s="3">
        <v>1</v>
      </c>
      <c r="H44" s="3">
        <v>1.18</v>
      </c>
      <c r="I44" s="3">
        <v>1.18</v>
      </c>
      <c r="J44" s="3">
        <v>1.18</v>
      </c>
      <c r="K44" s="3">
        <v>1.18</v>
      </c>
      <c r="L44" s="3">
        <v>1.18</v>
      </c>
      <c r="M44" s="3">
        <v>1.18</v>
      </c>
      <c r="N44" s="3">
        <v>1</v>
      </c>
      <c r="O44" s="3">
        <v>0.83</v>
      </c>
      <c r="P44" s="3">
        <v>1.18</v>
      </c>
    </row>
    <row r="45" spans="1:16" x14ac:dyDescent="0.65">
      <c r="A45" s="2">
        <v>47605</v>
      </c>
      <c r="B45" s="2" t="s">
        <v>157</v>
      </c>
      <c r="C45" s="2" t="s">
        <v>162</v>
      </c>
      <c r="D45" s="3">
        <v>0.83</v>
      </c>
      <c r="E45" s="3">
        <v>0.83</v>
      </c>
      <c r="F45" s="3">
        <v>1</v>
      </c>
      <c r="G45" s="3">
        <v>1</v>
      </c>
      <c r="H45" s="3">
        <v>1.18</v>
      </c>
      <c r="I45" s="3">
        <v>1.18</v>
      </c>
      <c r="J45" s="3">
        <v>1.18</v>
      </c>
      <c r="K45" s="3">
        <v>1.18</v>
      </c>
      <c r="L45" s="3">
        <v>1.18</v>
      </c>
      <c r="M45" s="3">
        <v>1.18</v>
      </c>
      <c r="N45" s="3">
        <v>1</v>
      </c>
      <c r="O45" s="3">
        <v>0.83</v>
      </c>
      <c r="P45" s="3">
        <v>1.18</v>
      </c>
    </row>
    <row r="46" spans="1:16" x14ac:dyDescent="0.65">
      <c r="A46" s="2">
        <v>47606</v>
      </c>
      <c r="B46" s="2" t="s">
        <v>163</v>
      </c>
      <c r="C46" s="2" t="s">
        <v>164</v>
      </c>
      <c r="D46" s="3">
        <v>0.83</v>
      </c>
      <c r="E46" s="3">
        <v>0.83</v>
      </c>
      <c r="F46" s="3">
        <v>0.83</v>
      </c>
      <c r="G46" s="3">
        <v>1</v>
      </c>
      <c r="H46" s="3">
        <v>1.18</v>
      </c>
      <c r="I46" s="3">
        <v>1.18</v>
      </c>
      <c r="J46" s="3">
        <v>1.18</v>
      </c>
      <c r="K46" s="3">
        <v>1.18</v>
      </c>
      <c r="L46" s="3">
        <v>1.18</v>
      </c>
      <c r="M46" s="3">
        <v>1.18</v>
      </c>
      <c r="N46" s="3">
        <v>1</v>
      </c>
      <c r="O46" s="3">
        <v>0.83</v>
      </c>
      <c r="P46" s="3">
        <v>1.18</v>
      </c>
    </row>
    <row r="47" spans="1:16" x14ac:dyDescent="0.65">
      <c r="A47" s="2">
        <v>47607</v>
      </c>
      <c r="B47" s="2" t="s">
        <v>163</v>
      </c>
      <c r="C47" s="2" t="s">
        <v>165</v>
      </c>
      <c r="D47" s="3">
        <v>0.83</v>
      </c>
      <c r="E47" s="3">
        <v>0.83</v>
      </c>
      <c r="F47" s="3">
        <v>0.83</v>
      </c>
      <c r="G47" s="3">
        <v>1</v>
      </c>
      <c r="H47" s="3">
        <v>1.18</v>
      </c>
      <c r="I47" s="3">
        <v>1.18</v>
      </c>
      <c r="J47" s="3">
        <v>1.18</v>
      </c>
      <c r="K47" s="3">
        <v>1.18</v>
      </c>
      <c r="L47" s="3">
        <v>1.18</v>
      </c>
      <c r="M47" s="3">
        <v>1.18</v>
      </c>
      <c r="N47" s="3">
        <v>1</v>
      </c>
      <c r="O47" s="3">
        <v>0.83</v>
      </c>
      <c r="P47" s="3">
        <v>1.18</v>
      </c>
    </row>
    <row r="48" spans="1:16" x14ac:dyDescent="0.65">
      <c r="A48" s="2">
        <v>47610</v>
      </c>
      <c r="B48" s="2" t="s">
        <v>166</v>
      </c>
      <c r="C48" s="2" t="s">
        <v>167</v>
      </c>
      <c r="D48" s="3">
        <v>0.7</v>
      </c>
      <c r="E48" s="3">
        <v>0.7</v>
      </c>
      <c r="F48" s="3">
        <v>0.83</v>
      </c>
      <c r="G48" s="3">
        <v>1</v>
      </c>
      <c r="H48" s="3">
        <v>1.18</v>
      </c>
      <c r="I48" s="3">
        <v>1.18</v>
      </c>
      <c r="J48" s="3">
        <v>1.18</v>
      </c>
      <c r="K48" s="3">
        <v>1.18</v>
      </c>
      <c r="L48" s="3">
        <v>1.18</v>
      </c>
      <c r="M48" s="3">
        <v>1.18</v>
      </c>
      <c r="N48" s="3">
        <v>1</v>
      </c>
      <c r="O48" s="3">
        <v>0.83</v>
      </c>
      <c r="P48" s="3">
        <v>1</v>
      </c>
    </row>
    <row r="49" spans="1:16" x14ac:dyDescent="0.65">
      <c r="A49" s="2">
        <v>47612</v>
      </c>
      <c r="B49" s="2" t="s">
        <v>159</v>
      </c>
      <c r="C49" s="2" t="s">
        <v>168</v>
      </c>
      <c r="D49" s="3">
        <v>0.83</v>
      </c>
      <c r="E49" s="3">
        <v>0.83</v>
      </c>
      <c r="F49" s="3">
        <v>0.83</v>
      </c>
      <c r="G49" s="3">
        <v>1</v>
      </c>
      <c r="H49" s="3">
        <v>1.18</v>
      </c>
      <c r="I49" s="3">
        <v>1.18</v>
      </c>
      <c r="J49" s="3">
        <v>1.18</v>
      </c>
      <c r="K49" s="3">
        <v>1.18</v>
      </c>
      <c r="L49" s="3">
        <v>1.18</v>
      </c>
      <c r="M49" s="3">
        <v>1.18</v>
      </c>
      <c r="N49" s="3">
        <v>1</v>
      </c>
      <c r="O49" s="3">
        <v>0.83</v>
      </c>
      <c r="P49" s="3">
        <v>1.18</v>
      </c>
    </row>
    <row r="50" spans="1:16" x14ac:dyDescent="0.65">
      <c r="A50" s="2">
        <v>47615</v>
      </c>
      <c r="B50" s="2" t="s">
        <v>169</v>
      </c>
      <c r="C50" s="2" t="s">
        <v>170</v>
      </c>
      <c r="D50" s="3">
        <v>0.83</v>
      </c>
      <c r="E50" s="3">
        <v>0.83</v>
      </c>
      <c r="F50" s="3">
        <v>1</v>
      </c>
      <c r="G50" s="3">
        <v>1</v>
      </c>
      <c r="H50" s="3">
        <v>1.18</v>
      </c>
      <c r="I50" s="3">
        <v>1.18</v>
      </c>
      <c r="J50" s="3">
        <v>1.18</v>
      </c>
      <c r="K50" s="3">
        <v>1.18</v>
      </c>
      <c r="L50" s="3">
        <v>1.18</v>
      </c>
      <c r="M50" s="3">
        <v>1.18</v>
      </c>
      <c r="N50" s="3">
        <v>1</v>
      </c>
      <c r="O50" s="3">
        <v>0.83</v>
      </c>
      <c r="P50" s="3">
        <v>1.18</v>
      </c>
    </row>
    <row r="51" spans="1:16" x14ac:dyDescent="0.65">
      <c r="A51" s="2">
        <v>47616</v>
      </c>
      <c r="B51" s="2" t="s">
        <v>171</v>
      </c>
      <c r="C51" s="2" t="s">
        <v>172</v>
      </c>
      <c r="D51" s="3">
        <v>0.83</v>
      </c>
      <c r="E51" s="3">
        <v>0.83</v>
      </c>
      <c r="F51" s="3">
        <v>1</v>
      </c>
      <c r="G51" s="3">
        <v>1</v>
      </c>
      <c r="H51" s="3">
        <v>1.18</v>
      </c>
      <c r="I51" s="3">
        <v>1.18</v>
      </c>
      <c r="J51" s="3">
        <v>1.18</v>
      </c>
      <c r="K51" s="3">
        <v>1.18</v>
      </c>
      <c r="L51" s="3">
        <v>1.18</v>
      </c>
      <c r="M51" s="3">
        <v>1.18</v>
      </c>
      <c r="N51" s="3">
        <v>1</v>
      </c>
      <c r="O51" s="3">
        <v>0.83</v>
      </c>
      <c r="P51" s="3">
        <v>1.18</v>
      </c>
    </row>
    <row r="52" spans="1:16" x14ac:dyDescent="0.65">
      <c r="A52" s="2">
        <v>47617</v>
      </c>
      <c r="B52" s="2" t="s">
        <v>173</v>
      </c>
      <c r="C52" s="2" t="s">
        <v>174</v>
      </c>
      <c r="D52" s="3">
        <v>0.7</v>
      </c>
      <c r="E52" s="3">
        <v>0.7</v>
      </c>
      <c r="F52" s="3">
        <v>0.83</v>
      </c>
      <c r="G52" s="3">
        <v>1</v>
      </c>
      <c r="H52" s="3">
        <v>1.18</v>
      </c>
      <c r="I52" s="3">
        <v>1.18</v>
      </c>
      <c r="J52" s="3">
        <v>1.18</v>
      </c>
      <c r="K52" s="3">
        <v>1.18</v>
      </c>
      <c r="L52" s="3">
        <v>1.18</v>
      </c>
      <c r="M52" s="3">
        <v>1.18</v>
      </c>
      <c r="N52" s="3">
        <v>1</v>
      </c>
      <c r="O52" s="3">
        <v>0.7</v>
      </c>
      <c r="P52" s="3">
        <v>1</v>
      </c>
    </row>
    <row r="53" spans="1:16" x14ac:dyDescent="0.65">
      <c r="A53" s="2">
        <v>47618</v>
      </c>
      <c r="B53" s="2" t="s">
        <v>166</v>
      </c>
      <c r="C53" s="2" t="s">
        <v>175</v>
      </c>
      <c r="D53" s="3">
        <v>0.7</v>
      </c>
      <c r="E53" s="3">
        <v>0.7</v>
      </c>
      <c r="F53" s="3">
        <v>0.83</v>
      </c>
      <c r="G53" s="3">
        <v>1</v>
      </c>
      <c r="H53" s="3">
        <v>1.18</v>
      </c>
      <c r="I53" s="3">
        <v>1.18</v>
      </c>
      <c r="J53" s="3">
        <v>1.18</v>
      </c>
      <c r="K53" s="3">
        <v>1.18</v>
      </c>
      <c r="L53" s="3">
        <v>1.18</v>
      </c>
      <c r="M53" s="3">
        <v>1.18</v>
      </c>
      <c r="N53" s="3">
        <v>1</v>
      </c>
      <c r="O53" s="3">
        <v>0.83</v>
      </c>
      <c r="P53" s="3">
        <v>1</v>
      </c>
    </row>
    <row r="54" spans="1:16" x14ac:dyDescent="0.65">
      <c r="A54" s="2">
        <v>47620</v>
      </c>
      <c r="B54" s="2" t="s">
        <v>166</v>
      </c>
      <c r="C54" s="2" t="s">
        <v>176</v>
      </c>
      <c r="D54" s="3">
        <v>0.7</v>
      </c>
      <c r="E54" s="3">
        <v>0.7</v>
      </c>
      <c r="F54" s="3">
        <v>0.83</v>
      </c>
      <c r="G54" s="3">
        <v>1</v>
      </c>
      <c r="H54" s="3">
        <v>1.18</v>
      </c>
      <c r="I54" s="3">
        <v>1.18</v>
      </c>
      <c r="J54" s="3">
        <v>1.18</v>
      </c>
      <c r="K54" s="3">
        <v>1.18</v>
      </c>
      <c r="L54" s="3">
        <v>1.18</v>
      </c>
      <c r="M54" s="3">
        <v>1.18</v>
      </c>
      <c r="N54" s="3">
        <v>1</v>
      </c>
      <c r="O54" s="3">
        <v>0.7</v>
      </c>
      <c r="P54" s="3">
        <v>1</v>
      </c>
    </row>
    <row r="55" spans="1:16" x14ac:dyDescent="0.65">
      <c r="A55" s="2">
        <v>47622</v>
      </c>
      <c r="B55" s="2" t="s">
        <v>166</v>
      </c>
      <c r="C55" s="2" t="s">
        <v>177</v>
      </c>
      <c r="D55" s="3">
        <v>0.7</v>
      </c>
      <c r="E55" s="3">
        <v>0.7</v>
      </c>
      <c r="F55" s="3">
        <v>0.7</v>
      </c>
      <c r="G55" s="3">
        <v>0.83</v>
      </c>
      <c r="H55" s="3">
        <v>1</v>
      </c>
      <c r="I55" s="3">
        <v>1.18</v>
      </c>
      <c r="J55" s="3">
        <v>1.18</v>
      </c>
      <c r="K55" s="3">
        <v>1.18</v>
      </c>
      <c r="L55" s="3">
        <v>1.18</v>
      </c>
      <c r="M55" s="3">
        <v>1</v>
      </c>
      <c r="N55" s="3">
        <v>0.83</v>
      </c>
      <c r="O55" s="3">
        <v>0.7</v>
      </c>
      <c r="P55" s="3">
        <v>1</v>
      </c>
    </row>
    <row r="56" spans="1:16" x14ac:dyDescent="0.65">
      <c r="A56" s="2">
        <v>47624</v>
      </c>
      <c r="B56" s="2" t="s">
        <v>178</v>
      </c>
      <c r="C56" s="2" t="s">
        <v>179</v>
      </c>
      <c r="D56" s="3">
        <v>0.83</v>
      </c>
      <c r="E56" s="3">
        <v>0.83</v>
      </c>
      <c r="F56" s="3">
        <v>1</v>
      </c>
      <c r="G56" s="3">
        <v>1.18</v>
      </c>
      <c r="H56" s="3">
        <v>1.18</v>
      </c>
      <c r="I56" s="3">
        <v>1.18</v>
      </c>
      <c r="J56" s="3">
        <v>1.18</v>
      </c>
      <c r="K56" s="3">
        <v>1.18</v>
      </c>
      <c r="L56" s="3">
        <v>1.18</v>
      </c>
      <c r="M56" s="3">
        <v>1.18</v>
      </c>
      <c r="N56" s="3">
        <v>1</v>
      </c>
      <c r="O56" s="3">
        <v>0.83</v>
      </c>
      <c r="P56" s="3">
        <v>1.18</v>
      </c>
    </row>
    <row r="57" spans="1:16" x14ac:dyDescent="0.65">
      <c r="A57" s="2">
        <v>47626</v>
      </c>
      <c r="B57" s="2" t="s">
        <v>180</v>
      </c>
      <c r="C57" s="2" t="s">
        <v>181</v>
      </c>
      <c r="D57" s="3">
        <v>0.83</v>
      </c>
      <c r="E57" s="3">
        <v>0.83</v>
      </c>
      <c r="F57" s="3">
        <v>1</v>
      </c>
      <c r="G57" s="3">
        <v>1.18</v>
      </c>
      <c r="H57" s="3">
        <v>1.18</v>
      </c>
      <c r="I57" s="3">
        <v>1.18</v>
      </c>
      <c r="J57" s="3">
        <v>1.18</v>
      </c>
      <c r="K57" s="3">
        <v>1.18</v>
      </c>
      <c r="L57" s="3">
        <v>1.18</v>
      </c>
      <c r="M57" s="3">
        <v>1.18</v>
      </c>
      <c r="N57" s="3">
        <v>1</v>
      </c>
      <c r="O57" s="3">
        <v>0.83</v>
      </c>
      <c r="P57" s="3">
        <v>1.18</v>
      </c>
    </row>
    <row r="58" spans="1:16" x14ac:dyDescent="0.65">
      <c r="A58" s="2">
        <v>47629</v>
      </c>
      <c r="B58" s="2" t="s">
        <v>182</v>
      </c>
      <c r="C58" s="2" t="s">
        <v>183</v>
      </c>
      <c r="D58" s="3">
        <v>0.83</v>
      </c>
      <c r="E58" s="3">
        <v>0.83</v>
      </c>
      <c r="F58" s="3">
        <v>1</v>
      </c>
      <c r="G58" s="3">
        <v>1</v>
      </c>
      <c r="H58" s="3">
        <v>1.18</v>
      </c>
      <c r="I58" s="3">
        <v>1.18</v>
      </c>
      <c r="J58" s="3">
        <v>1.18</v>
      </c>
      <c r="K58" s="3">
        <v>1.18</v>
      </c>
      <c r="L58" s="3">
        <v>1.18</v>
      </c>
      <c r="M58" s="3">
        <v>1.18</v>
      </c>
      <c r="N58" s="3">
        <v>1</v>
      </c>
      <c r="O58" s="3">
        <v>0.83</v>
      </c>
      <c r="P58" s="3">
        <v>1.18</v>
      </c>
    </row>
    <row r="59" spans="1:16" x14ac:dyDescent="0.65">
      <c r="A59" s="2">
        <v>47631</v>
      </c>
      <c r="B59" s="2" t="s">
        <v>171</v>
      </c>
      <c r="C59" s="2" t="s">
        <v>184</v>
      </c>
      <c r="D59" s="3">
        <v>0.83</v>
      </c>
      <c r="E59" s="3">
        <v>0.83</v>
      </c>
      <c r="F59" s="3">
        <v>1</v>
      </c>
      <c r="G59" s="3">
        <v>1.18</v>
      </c>
      <c r="H59" s="3">
        <v>1.18</v>
      </c>
      <c r="I59" s="3">
        <v>1.18</v>
      </c>
      <c r="J59" s="3">
        <v>1.18</v>
      </c>
      <c r="K59" s="3">
        <v>1.18</v>
      </c>
      <c r="L59" s="3">
        <v>1.18</v>
      </c>
      <c r="M59" s="3">
        <v>1.18</v>
      </c>
      <c r="N59" s="3">
        <v>1</v>
      </c>
      <c r="O59" s="3">
        <v>1</v>
      </c>
      <c r="P59" s="3">
        <v>1.18</v>
      </c>
    </row>
    <row r="60" spans="1:16" x14ac:dyDescent="0.65">
      <c r="A60" s="2">
        <v>47632</v>
      </c>
      <c r="B60" s="2" t="s">
        <v>173</v>
      </c>
      <c r="C60" s="2" t="s">
        <v>185</v>
      </c>
      <c r="D60" s="3">
        <v>0.83</v>
      </c>
      <c r="E60" s="3">
        <v>0.83</v>
      </c>
      <c r="F60" s="3">
        <v>1</v>
      </c>
      <c r="G60" s="3">
        <v>1.18</v>
      </c>
      <c r="H60" s="3">
        <v>1.18</v>
      </c>
      <c r="I60" s="3">
        <v>1.18</v>
      </c>
      <c r="J60" s="3">
        <v>1.18</v>
      </c>
      <c r="K60" s="3">
        <v>1.18</v>
      </c>
      <c r="L60" s="3">
        <v>1.18</v>
      </c>
      <c r="M60" s="3">
        <v>1.18</v>
      </c>
      <c r="N60" s="3">
        <v>1</v>
      </c>
      <c r="O60" s="3">
        <v>0.83</v>
      </c>
      <c r="P60" s="3">
        <v>1.18</v>
      </c>
    </row>
    <row r="61" spans="1:16" x14ac:dyDescent="0.65">
      <c r="A61" s="2">
        <v>47636</v>
      </c>
      <c r="B61" s="2" t="s">
        <v>186</v>
      </c>
      <c r="C61" s="2" t="s">
        <v>187</v>
      </c>
      <c r="D61" s="3">
        <v>0.83</v>
      </c>
      <c r="E61" s="3">
        <v>0.83</v>
      </c>
      <c r="F61" s="3">
        <v>1</v>
      </c>
      <c r="G61" s="3">
        <v>1.18</v>
      </c>
      <c r="H61" s="3">
        <v>1.18</v>
      </c>
      <c r="I61" s="3">
        <v>1.18</v>
      </c>
      <c r="J61" s="3">
        <v>1.18</v>
      </c>
      <c r="K61" s="3">
        <v>1.18</v>
      </c>
      <c r="L61" s="3">
        <v>1.18</v>
      </c>
      <c r="M61" s="3">
        <v>1.18</v>
      </c>
      <c r="N61" s="3">
        <v>1</v>
      </c>
      <c r="O61" s="3">
        <v>1</v>
      </c>
      <c r="P61" s="3">
        <v>1.18</v>
      </c>
    </row>
    <row r="62" spans="1:16" x14ac:dyDescent="0.65">
      <c r="A62" s="2">
        <v>47637</v>
      </c>
      <c r="B62" s="2" t="s">
        <v>166</v>
      </c>
      <c r="C62" s="2" t="s">
        <v>188</v>
      </c>
      <c r="D62" s="3">
        <v>0.7</v>
      </c>
      <c r="E62" s="3">
        <v>0.83</v>
      </c>
      <c r="F62" s="3">
        <v>0.83</v>
      </c>
      <c r="G62" s="3">
        <v>1</v>
      </c>
      <c r="H62" s="3">
        <v>1.18</v>
      </c>
      <c r="I62" s="3">
        <v>1.18</v>
      </c>
      <c r="J62" s="3">
        <v>1.18</v>
      </c>
      <c r="K62" s="3">
        <v>1.18</v>
      </c>
      <c r="L62" s="3">
        <v>1.18</v>
      </c>
      <c r="M62" s="3">
        <v>1.18</v>
      </c>
      <c r="N62" s="3">
        <v>1</v>
      </c>
      <c r="O62" s="3">
        <v>0.83</v>
      </c>
      <c r="P62" s="3">
        <v>1.18</v>
      </c>
    </row>
    <row r="63" spans="1:16" x14ac:dyDescent="0.65">
      <c r="A63" s="2">
        <v>47638</v>
      </c>
      <c r="B63" s="2" t="s">
        <v>189</v>
      </c>
      <c r="C63" s="2" t="s">
        <v>190</v>
      </c>
      <c r="D63" s="3">
        <v>0.83</v>
      </c>
      <c r="E63" s="3">
        <v>0.83</v>
      </c>
      <c r="F63" s="3">
        <v>1</v>
      </c>
      <c r="G63" s="3">
        <v>1.18</v>
      </c>
      <c r="H63" s="3">
        <v>1.18</v>
      </c>
      <c r="I63" s="3">
        <v>1.18</v>
      </c>
      <c r="J63" s="3">
        <v>1.18</v>
      </c>
      <c r="K63" s="3">
        <v>1.18</v>
      </c>
      <c r="L63" s="3">
        <v>1.18</v>
      </c>
      <c r="M63" s="3">
        <v>1.18</v>
      </c>
      <c r="N63" s="3">
        <v>1</v>
      </c>
      <c r="O63" s="3">
        <v>0.83</v>
      </c>
      <c r="P63" s="3">
        <v>1.18</v>
      </c>
    </row>
    <row r="64" spans="1:16" x14ac:dyDescent="0.65">
      <c r="A64" s="2">
        <v>47639</v>
      </c>
      <c r="B64" s="2" t="s">
        <v>191</v>
      </c>
      <c r="C64" s="2" t="s">
        <v>192</v>
      </c>
      <c r="D64" s="3">
        <v>0.7</v>
      </c>
      <c r="E64" s="3">
        <v>0.7</v>
      </c>
      <c r="F64" s="3">
        <v>0.7</v>
      </c>
      <c r="G64" s="3">
        <v>0.7</v>
      </c>
      <c r="H64" s="3">
        <v>0.7</v>
      </c>
      <c r="I64" s="3">
        <v>0.7</v>
      </c>
      <c r="J64" s="3">
        <v>0.83</v>
      </c>
      <c r="K64" s="3">
        <v>0.83</v>
      </c>
      <c r="L64" s="3">
        <v>0.83</v>
      </c>
      <c r="M64" s="3">
        <v>0.7</v>
      </c>
      <c r="N64" s="3">
        <v>0.7</v>
      </c>
      <c r="O64" s="3">
        <v>0.7</v>
      </c>
      <c r="P64" s="3">
        <v>0.7</v>
      </c>
    </row>
    <row r="65" spans="1:16" x14ac:dyDescent="0.65">
      <c r="A65" s="2">
        <v>47640</v>
      </c>
      <c r="B65" s="2" t="s">
        <v>189</v>
      </c>
      <c r="C65" s="2" t="s">
        <v>193</v>
      </c>
      <c r="D65" s="3">
        <v>0.7</v>
      </c>
      <c r="E65" s="3">
        <v>0.7</v>
      </c>
      <c r="F65" s="3">
        <v>0.83</v>
      </c>
      <c r="G65" s="3">
        <v>1</v>
      </c>
      <c r="H65" s="3">
        <v>1.18</v>
      </c>
      <c r="I65" s="3">
        <v>1.18</v>
      </c>
      <c r="J65" s="3">
        <v>1.18</v>
      </c>
      <c r="K65" s="3">
        <v>1.18</v>
      </c>
      <c r="L65" s="3">
        <v>1.18</v>
      </c>
      <c r="M65" s="3">
        <v>1</v>
      </c>
      <c r="N65" s="3">
        <v>1</v>
      </c>
      <c r="O65" s="3">
        <v>0.83</v>
      </c>
      <c r="P65" s="3">
        <v>1</v>
      </c>
    </row>
    <row r="66" spans="1:16" x14ac:dyDescent="0.65">
      <c r="A66" s="2">
        <v>47641</v>
      </c>
      <c r="B66" s="2" t="s">
        <v>180</v>
      </c>
      <c r="C66" s="2" t="s">
        <v>194</v>
      </c>
      <c r="D66" s="3">
        <v>0.7</v>
      </c>
      <c r="E66" s="3">
        <v>0.83</v>
      </c>
      <c r="F66" s="3">
        <v>0.83</v>
      </c>
      <c r="G66" s="3">
        <v>1</v>
      </c>
      <c r="H66" s="3">
        <v>1.18</v>
      </c>
      <c r="I66" s="3">
        <v>1.18</v>
      </c>
      <c r="J66" s="3">
        <v>1.18</v>
      </c>
      <c r="K66" s="3">
        <v>1.18</v>
      </c>
      <c r="L66" s="3">
        <v>1.18</v>
      </c>
      <c r="M66" s="3">
        <v>1.18</v>
      </c>
      <c r="N66" s="3">
        <v>1</v>
      </c>
      <c r="O66" s="3">
        <v>0.83</v>
      </c>
      <c r="P66" s="3">
        <v>1.18</v>
      </c>
    </row>
    <row r="67" spans="1:16" x14ac:dyDescent="0.65">
      <c r="A67" s="2">
        <v>47646</v>
      </c>
      <c r="B67" s="2" t="s">
        <v>182</v>
      </c>
      <c r="C67" s="2" t="s">
        <v>195</v>
      </c>
      <c r="D67" s="3">
        <v>0.83</v>
      </c>
      <c r="E67" s="3">
        <v>0.83</v>
      </c>
      <c r="F67" s="3">
        <v>1</v>
      </c>
      <c r="G67" s="3">
        <v>1</v>
      </c>
      <c r="H67" s="3">
        <v>1.18</v>
      </c>
      <c r="I67" s="3">
        <v>1.18</v>
      </c>
      <c r="J67" s="3">
        <v>1.18</v>
      </c>
      <c r="K67" s="3">
        <v>1.18</v>
      </c>
      <c r="L67" s="3">
        <v>1.18</v>
      </c>
      <c r="M67" s="3">
        <v>1.18</v>
      </c>
      <c r="N67" s="3">
        <v>1</v>
      </c>
      <c r="O67" s="3">
        <v>0.83</v>
      </c>
      <c r="P67" s="3">
        <v>1.18</v>
      </c>
    </row>
    <row r="68" spans="1:16" x14ac:dyDescent="0.65">
      <c r="A68" s="2">
        <v>47648</v>
      </c>
      <c r="B68" s="2" t="s">
        <v>196</v>
      </c>
      <c r="C68" s="2" t="s">
        <v>197</v>
      </c>
      <c r="D68" s="3">
        <v>0.83</v>
      </c>
      <c r="E68" s="3">
        <v>0.83</v>
      </c>
      <c r="F68" s="3">
        <v>1</v>
      </c>
      <c r="G68" s="3">
        <v>1.18</v>
      </c>
      <c r="H68" s="3">
        <v>1.18</v>
      </c>
      <c r="I68" s="3">
        <v>1.18</v>
      </c>
      <c r="J68" s="3">
        <v>1.18</v>
      </c>
      <c r="K68" s="3">
        <v>1.18</v>
      </c>
      <c r="L68" s="3">
        <v>1.18</v>
      </c>
      <c r="M68" s="3">
        <v>1.18</v>
      </c>
      <c r="N68" s="3">
        <v>1.18</v>
      </c>
      <c r="O68" s="3">
        <v>1</v>
      </c>
      <c r="P68" s="3">
        <v>1.18</v>
      </c>
    </row>
    <row r="69" spans="1:16" x14ac:dyDescent="0.65">
      <c r="A69" s="2">
        <v>47649</v>
      </c>
      <c r="B69" s="2" t="s">
        <v>198</v>
      </c>
      <c r="C69" s="2" t="s">
        <v>199</v>
      </c>
      <c r="D69" s="3">
        <v>0.83</v>
      </c>
      <c r="E69" s="3">
        <v>0.83</v>
      </c>
      <c r="F69" s="3">
        <v>1</v>
      </c>
      <c r="G69" s="3">
        <v>1</v>
      </c>
      <c r="H69" s="3">
        <v>1.18</v>
      </c>
      <c r="I69" s="3">
        <v>1.18</v>
      </c>
      <c r="J69" s="3">
        <v>1.18</v>
      </c>
      <c r="K69" s="3">
        <v>1.18</v>
      </c>
      <c r="L69" s="3">
        <v>1.18</v>
      </c>
      <c r="M69" s="3">
        <v>1.18</v>
      </c>
      <c r="N69" s="3">
        <v>1</v>
      </c>
      <c r="O69" s="3">
        <v>0.83</v>
      </c>
      <c r="P69" s="3">
        <v>1.18</v>
      </c>
    </row>
    <row r="70" spans="1:16" x14ac:dyDescent="0.65">
      <c r="A70" s="2">
        <v>47651</v>
      </c>
      <c r="B70" s="2" t="s">
        <v>198</v>
      </c>
      <c r="C70" s="2" t="s">
        <v>200</v>
      </c>
      <c r="D70" s="3">
        <v>0.83</v>
      </c>
      <c r="E70" s="3">
        <v>0.83</v>
      </c>
      <c r="F70" s="3">
        <v>1</v>
      </c>
      <c r="G70" s="3">
        <v>1.18</v>
      </c>
      <c r="H70" s="3">
        <v>1.18</v>
      </c>
      <c r="I70" s="3">
        <v>1.18</v>
      </c>
      <c r="J70" s="3">
        <v>1.18</v>
      </c>
      <c r="K70" s="3">
        <v>1.18</v>
      </c>
      <c r="L70" s="3">
        <v>1.18</v>
      </c>
      <c r="M70" s="3">
        <v>1.18</v>
      </c>
      <c r="N70" s="3">
        <v>1.18</v>
      </c>
      <c r="O70" s="3">
        <v>1</v>
      </c>
      <c r="P70" s="3">
        <v>1.18</v>
      </c>
    </row>
    <row r="71" spans="1:16" x14ac:dyDescent="0.65">
      <c r="A71" s="2">
        <v>47653</v>
      </c>
      <c r="B71" s="2" t="s">
        <v>186</v>
      </c>
      <c r="C71" s="2" t="s">
        <v>201</v>
      </c>
      <c r="D71" s="3">
        <v>0.83</v>
      </c>
      <c r="E71" s="3">
        <v>0.83</v>
      </c>
      <c r="F71" s="3">
        <v>1</v>
      </c>
      <c r="G71" s="3">
        <v>1.18</v>
      </c>
      <c r="H71" s="3">
        <v>1.18</v>
      </c>
      <c r="I71" s="3">
        <v>1.18</v>
      </c>
      <c r="J71" s="3">
        <v>1.18</v>
      </c>
      <c r="K71" s="3">
        <v>1.18</v>
      </c>
      <c r="L71" s="3">
        <v>1.18</v>
      </c>
      <c r="M71" s="3">
        <v>1.18</v>
      </c>
      <c r="N71" s="3">
        <v>1.18</v>
      </c>
      <c r="O71" s="3">
        <v>1</v>
      </c>
      <c r="P71" s="3">
        <v>1.18</v>
      </c>
    </row>
    <row r="72" spans="1:16" x14ac:dyDescent="0.65">
      <c r="A72" s="2">
        <v>47654</v>
      </c>
      <c r="B72" s="2" t="s">
        <v>191</v>
      </c>
      <c r="C72" s="2" t="s">
        <v>202</v>
      </c>
      <c r="D72" s="3">
        <v>0.83</v>
      </c>
      <c r="E72" s="3">
        <v>0.83</v>
      </c>
      <c r="F72" s="3">
        <v>1</v>
      </c>
      <c r="G72" s="3">
        <v>1.18</v>
      </c>
      <c r="H72" s="3">
        <v>1.18</v>
      </c>
      <c r="I72" s="3">
        <v>1.18</v>
      </c>
      <c r="J72" s="3">
        <v>1.18</v>
      </c>
      <c r="K72" s="3">
        <v>1.18</v>
      </c>
      <c r="L72" s="3">
        <v>1.18</v>
      </c>
      <c r="M72" s="3">
        <v>1.18</v>
      </c>
      <c r="N72" s="3">
        <v>1.18</v>
      </c>
      <c r="O72" s="3">
        <v>1</v>
      </c>
      <c r="P72" s="3">
        <v>1.18</v>
      </c>
    </row>
    <row r="73" spans="1:16" x14ac:dyDescent="0.65">
      <c r="A73" s="2">
        <v>47655</v>
      </c>
      <c r="B73" s="2" t="s">
        <v>191</v>
      </c>
      <c r="C73" s="2" t="s">
        <v>203</v>
      </c>
      <c r="D73" s="3">
        <v>0.83</v>
      </c>
      <c r="E73" s="3">
        <v>1</v>
      </c>
      <c r="F73" s="3">
        <v>1</v>
      </c>
      <c r="G73" s="3">
        <v>1.18</v>
      </c>
      <c r="H73" s="3">
        <v>1.18</v>
      </c>
      <c r="I73" s="3">
        <v>1.18</v>
      </c>
      <c r="J73" s="3">
        <v>1.18</v>
      </c>
      <c r="K73" s="3">
        <v>1.18</v>
      </c>
      <c r="L73" s="3">
        <v>1.18</v>
      </c>
      <c r="M73" s="3">
        <v>1.18</v>
      </c>
      <c r="N73" s="3">
        <v>1.18</v>
      </c>
      <c r="O73" s="3">
        <v>1</v>
      </c>
      <c r="P73" s="3">
        <v>1.18</v>
      </c>
    </row>
    <row r="74" spans="1:16" x14ac:dyDescent="0.65">
      <c r="A74" s="2">
        <v>47656</v>
      </c>
      <c r="B74" s="2" t="s">
        <v>191</v>
      </c>
      <c r="C74" s="2" t="s">
        <v>204</v>
      </c>
      <c r="D74" s="3">
        <v>0.83</v>
      </c>
      <c r="E74" s="3">
        <v>1</v>
      </c>
      <c r="F74" s="3">
        <v>1</v>
      </c>
      <c r="G74" s="3">
        <v>1.18</v>
      </c>
      <c r="H74" s="3">
        <v>1.18</v>
      </c>
      <c r="I74" s="3">
        <v>1.18</v>
      </c>
      <c r="J74" s="3">
        <v>1.18</v>
      </c>
      <c r="K74" s="3">
        <v>1.18</v>
      </c>
      <c r="L74" s="3">
        <v>1.18</v>
      </c>
      <c r="M74" s="3">
        <v>1.18</v>
      </c>
      <c r="N74" s="3">
        <v>1.18</v>
      </c>
      <c r="O74" s="3">
        <v>1</v>
      </c>
      <c r="P74" s="3">
        <v>1.18</v>
      </c>
    </row>
    <row r="75" spans="1:16" x14ac:dyDescent="0.65">
      <c r="A75" s="2">
        <v>47657</v>
      </c>
      <c r="B75" s="2" t="s">
        <v>191</v>
      </c>
      <c r="C75" s="2" t="s">
        <v>205</v>
      </c>
      <c r="D75" s="3">
        <v>0.83</v>
      </c>
      <c r="E75" s="3">
        <v>0.83</v>
      </c>
      <c r="F75" s="3">
        <v>1</v>
      </c>
      <c r="G75" s="3">
        <v>1.18</v>
      </c>
      <c r="H75" s="3">
        <v>1.18</v>
      </c>
      <c r="I75" s="3">
        <v>1.18</v>
      </c>
      <c r="J75" s="3">
        <v>1.18</v>
      </c>
      <c r="K75" s="3">
        <v>1.18</v>
      </c>
      <c r="L75" s="3">
        <v>1.18</v>
      </c>
      <c r="M75" s="3">
        <v>1.18</v>
      </c>
      <c r="N75" s="3">
        <v>1.18</v>
      </c>
      <c r="O75" s="3">
        <v>1</v>
      </c>
      <c r="P75" s="3">
        <v>1.18</v>
      </c>
    </row>
    <row r="76" spans="1:16" x14ac:dyDescent="0.65">
      <c r="A76" s="2">
        <v>47662</v>
      </c>
      <c r="B76" s="2" t="s">
        <v>206</v>
      </c>
      <c r="C76" s="2" t="s">
        <v>207</v>
      </c>
      <c r="D76" s="3">
        <v>0.83</v>
      </c>
      <c r="E76" s="3">
        <v>0.83</v>
      </c>
      <c r="F76" s="3">
        <v>1</v>
      </c>
      <c r="G76" s="3">
        <v>1.18</v>
      </c>
      <c r="H76" s="3">
        <v>1.18</v>
      </c>
      <c r="I76" s="3">
        <v>1.18</v>
      </c>
      <c r="J76" s="3">
        <v>1.18</v>
      </c>
      <c r="K76" s="3">
        <v>1.18</v>
      </c>
      <c r="L76" s="3">
        <v>1.18</v>
      </c>
      <c r="M76" s="3">
        <v>1.18</v>
      </c>
      <c r="N76" s="3">
        <v>1</v>
      </c>
      <c r="O76" s="3">
        <v>1</v>
      </c>
      <c r="P76" s="3">
        <v>1.18</v>
      </c>
    </row>
    <row r="77" spans="1:16" x14ac:dyDescent="0.65">
      <c r="A77" s="2">
        <v>47663</v>
      </c>
      <c r="B77" s="2" t="s">
        <v>198</v>
      </c>
      <c r="C77" s="2" t="s">
        <v>208</v>
      </c>
      <c r="D77" s="3">
        <v>0.83</v>
      </c>
      <c r="E77" s="3">
        <v>1</v>
      </c>
      <c r="F77" s="3">
        <v>1</v>
      </c>
      <c r="G77" s="3">
        <v>1.18</v>
      </c>
      <c r="H77" s="3">
        <v>1.18</v>
      </c>
      <c r="I77" s="3">
        <v>1.18</v>
      </c>
      <c r="J77" s="3">
        <v>1.18</v>
      </c>
      <c r="K77" s="3">
        <v>1.18</v>
      </c>
      <c r="L77" s="3">
        <v>1.18</v>
      </c>
      <c r="M77" s="3">
        <v>1.18</v>
      </c>
      <c r="N77" s="3">
        <v>1.18</v>
      </c>
      <c r="O77" s="3">
        <v>1</v>
      </c>
      <c r="P77" s="3">
        <v>1.18</v>
      </c>
    </row>
    <row r="78" spans="1:16" x14ac:dyDescent="0.65">
      <c r="A78" s="2">
        <v>47666</v>
      </c>
      <c r="B78" s="2" t="s">
        <v>191</v>
      </c>
      <c r="C78" s="2" t="s">
        <v>209</v>
      </c>
      <c r="D78" s="3">
        <v>1</v>
      </c>
      <c r="E78" s="3">
        <v>1</v>
      </c>
      <c r="F78" s="3">
        <v>1</v>
      </c>
      <c r="G78" s="3">
        <v>1.18</v>
      </c>
      <c r="H78" s="3">
        <v>1.18</v>
      </c>
      <c r="I78" s="3">
        <v>1.18</v>
      </c>
      <c r="J78" s="3">
        <v>1.18</v>
      </c>
      <c r="K78" s="3">
        <v>1.18</v>
      </c>
      <c r="L78" s="3">
        <v>1.18</v>
      </c>
      <c r="M78" s="3">
        <v>1.18</v>
      </c>
      <c r="N78" s="3">
        <v>1.18</v>
      </c>
      <c r="O78" s="3">
        <v>1</v>
      </c>
      <c r="P78" s="3">
        <v>1.18</v>
      </c>
    </row>
    <row r="79" spans="1:16" x14ac:dyDescent="0.65">
      <c r="A79" s="2">
        <v>47668</v>
      </c>
      <c r="B79" s="2" t="s">
        <v>191</v>
      </c>
      <c r="C79" s="2" t="s">
        <v>210</v>
      </c>
      <c r="D79" s="3">
        <v>0.83</v>
      </c>
      <c r="E79" s="3">
        <v>1</v>
      </c>
      <c r="F79" s="3">
        <v>1</v>
      </c>
      <c r="G79" s="3">
        <v>1.18</v>
      </c>
      <c r="H79" s="3">
        <v>1.18</v>
      </c>
      <c r="I79" s="3">
        <v>1.18</v>
      </c>
      <c r="J79" s="3">
        <v>1.18</v>
      </c>
      <c r="K79" s="3">
        <v>1.18</v>
      </c>
      <c r="L79" s="3">
        <v>1.18</v>
      </c>
      <c r="M79" s="3">
        <v>1.18</v>
      </c>
      <c r="N79" s="3">
        <v>1.18</v>
      </c>
      <c r="O79" s="3">
        <v>1</v>
      </c>
      <c r="P79" s="3">
        <v>1.18</v>
      </c>
    </row>
    <row r="80" spans="1:16" x14ac:dyDescent="0.65">
      <c r="A80" s="2">
        <v>47670</v>
      </c>
      <c r="B80" s="2" t="s">
        <v>211</v>
      </c>
      <c r="C80" s="2" t="s">
        <v>212</v>
      </c>
      <c r="D80" s="3">
        <v>0.83</v>
      </c>
      <c r="E80" s="3">
        <v>0.83</v>
      </c>
      <c r="F80" s="3">
        <v>1</v>
      </c>
      <c r="G80" s="3">
        <v>1.18</v>
      </c>
      <c r="H80" s="3">
        <v>1.18</v>
      </c>
      <c r="I80" s="3">
        <v>1.18</v>
      </c>
      <c r="J80" s="3">
        <v>1.18</v>
      </c>
      <c r="K80" s="3">
        <v>1.18</v>
      </c>
      <c r="L80" s="3">
        <v>1.18</v>
      </c>
      <c r="M80" s="3">
        <v>1.18</v>
      </c>
      <c r="N80" s="3">
        <v>1.18</v>
      </c>
      <c r="O80" s="3">
        <v>1</v>
      </c>
      <c r="P80" s="3">
        <v>1.18</v>
      </c>
    </row>
    <row r="81" spans="1:16" x14ac:dyDescent="0.65">
      <c r="A81" s="2">
        <v>47672</v>
      </c>
      <c r="B81" s="2" t="s">
        <v>196</v>
      </c>
      <c r="C81" s="2" t="s">
        <v>213</v>
      </c>
      <c r="D81" s="3">
        <v>0.83</v>
      </c>
      <c r="E81" s="3">
        <v>0.83</v>
      </c>
      <c r="F81" s="3">
        <v>1</v>
      </c>
      <c r="G81" s="3">
        <v>1.18</v>
      </c>
      <c r="H81" s="3">
        <v>1.18</v>
      </c>
      <c r="I81" s="3">
        <v>1.18</v>
      </c>
      <c r="J81" s="3">
        <v>1.18</v>
      </c>
      <c r="K81" s="3">
        <v>1.18</v>
      </c>
      <c r="L81" s="3">
        <v>1.18</v>
      </c>
      <c r="M81" s="3">
        <v>1.18</v>
      </c>
      <c r="N81" s="3">
        <v>1.18</v>
      </c>
      <c r="O81" s="3">
        <v>1</v>
      </c>
      <c r="P81" s="3">
        <v>1.18</v>
      </c>
    </row>
    <row r="82" spans="1:16" x14ac:dyDescent="0.65">
      <c r="A82" s="2">
        <v>47674</v>
      </c>
      <c r="B82" s="2" t="s">
        <v>196</v>
      </c>
      <c r="C82" s="2" t="s">
        <v>214</v>
      </c>
      <c r="D82" s="3">
        <v>0.83</v>
      </c>
      <c r="E82" s="3">
        <v>1</v>
      </c>
      <c r="F82" s="3">
        <v>1</v>
      </c>
      <c r="G82" s="3">
        <v>1.18</v>
      </c>
      <c r="H82" s="3">
        <v>1.18</v>
      </c>
      <c r="I82" s="3">
        <v>1.18</v>
      </c>
      <c r="J82" s="3">
        <v>1.18</v>
      </c>
      <c r="K82" s="3">
        <v>1.18</v>
      </c>
      <c r="L82" s="3">
        <v>1.18</v>
      </c>
      <c r="M82" s="3">
        <v>1.18</v>
      </c>
      <c r="N82" s="3">
        <v>1.18</v>
      </c>
      <c r="O82" s="3">
        <v>1</v>
      </c>
      <c r="P82" s="3">
        <v>1.18</v>
      </c>
    </row>
    <row r="83" spans="1:16" x14ac:dyDescent="0.65">
      <c r="A83" s="2">
        <v>47675</v>
      </c>
      <c r="B83" s="2" t="s">
        <v>206</v>
      </c>
      <c r="C83" s="2" t="s">
        <v>215</v>
      </c>
      <c r="D83" s="3">
        <v>1</v>
      </c>
      <c r="E83" s="3">
        <v>1</v>
      </c>
      <c r="F83" s="3">
        <v>1</v>
      </c>
      <c r="G83" s="3">
        <v>1.18</v>
      </c>
      <c r="H83" s="3">
        <v>1.18</v>
      </c>
      <c r="I83" s="3">
        <v>1.18</v>
      </c>
      <c r="J83" s="3">
        <v>1.18</v>
      </c>
      <c r="K83" s="3">
        <v>1.18</v>
      </c>
      <c r="L83" s="3">
        <v>1.18</v>
      </c>
      <c r="M83" s="3">
        <v>1.18</v>
      </c>
      <c r="N83" s="3">
        <v>1.18</v>
      </c>
      <c r="O83" s="3">
        <v>1</v>
      </c>
      <c r="P83" s="3">
        <v>1.18</v>
      </c>
    </row>
    <row r="84" spans="1:16" x14ac:dyDescent="0.65">
      <c r="A84" s="2">
        <v>47677</v>
      </c>
      <c r="B84" s="2" t="s">
        <v>206</v>
      </c>
      <c r="C84" s="2" t="s">
        <v>216</v>
      </c>
      <c r="D84" s="3">
        <v>1</v>
      </c>
      <c r="E84" s="3">
        <v>1</v>
      </c>
      <c r="F84" s="3">
        <v>1</v>
      </c>
      <c r="G84" s="3">
        <v>1.18</v>
      </c>
      <c r="H84" s="3">
        <v>1.18</v>
      </c>
      <c r="I84" s="3">
        <v>1.18</v>
      </c>
      <c r="J84" s="3">
        <v>1.18</v>
      </c>
      <c r="K84" s="3">
        <v>1.18</v>
      </c>
      <c r="L84" s="3">
        <v>1.18</v>
      </c>
      <c r="M84" s="3">
        <v>1.18</v>
      </c>
      <c r="N84" s="3">
        <v>1.18</v>
      </c>
      <c r="O84" s="3">
        <v>1</v>
      </c>
      <c r="P84" s="3">
        <v>1.18</v>
      </c>
    </row>
    <row r="85" spans="1:16" x14ac:dyDescent="0.65">
      <c r="A85" s="2">
        <v>47678</v>
      </c>
      <c r="B85" s="2" t="s">
        <v>206</v>
      </c>
      <c r="C85" s="2" t="s">
        <v>217</v>
      </c>
      <c r="D85" s="3">
        <v>1</v>
      </c>
      <c r="E85" s="3">
        <v>1</v>
      </c>
      <c r="F85" s="3">
        <v>1</v>
      </c>
      <c r="G85" s="3">
        <v>1.18</v>
      </c>
      <c r="H85" s="3">
        <v>1.18</v>
      </c>
      <c r="I85" s="3">
        <v>1.18</v>
      </c>
      <c r="J85" s="3">
        <v>1.18</v>
      </c>
      <c r="K85" s="3">
        <v>1.18</v>
      </c>
      <c r="L85" s="3">
        <v>1.18</v>
      </c>
      <c r="M85" s="3">
        <v>1.18</v>
      </c>
      <c r="N85" s="3">
        <v>1.18</v>
      </c>
      <c r="O85" s="3">
        <v>1</v>
      </c>
      <c r="P85" s="3">
        <v>1.18</v>
      </c>
    </row>
    <row r="86" spans="1:16" x14ac:dyDescent="0.65">
      <c r="A86" s="2">
        <v>47682</v>
      </c>
      <c r="B86" s="2" t="s">
        <v>196</v>
      </c>
      <c r="C86" s="2" t="s">
        <v>218</v>
      </c>
      <c r="D86" s="3">
        <v>0.83</v>
      </c>
      <c r="E86" s="3">
        <v>0.83</v>
      </c>
      <c r="F86" s="3">
        <v>1</v>
      </c>
      <c r="G86" s="3">
        <v>1.18</v>
      </c>
      <c r="H86" s="3">
        <v>1.18</v>
      </c>
      <c r="I86" s="3">
        <v>1.18</v>
      </c>
      <c r="J86" s="3">
        <v>1.18</v>
      </c>
      <c r="K86" s="3">
        <v>1.18</v>
      </c>
      <c r="L86" s="3">
        <v>1.18</v>
      </c>
      <c r="M86" s="3">
        <v>1.18</v>
      </c>
      <c r="N86" s="3">
        <v>1.18</v>
      </c>
      <c r="O86" s="3">
        <v>1</v>
      </c>
      <c r="P86" s="3">
        <v>1.18</v>
      </c>
    </row>
    <row r="87" spans="1:16" x14ac:dyDescent="0.65">
      <c r="A87" s="2">
        <v>47684</v>
      </c>
      <c r="B87" s="2" t="s">
        <v>198</v>
      </c>
      <c r="C87" s="2" t="s">
        <v>219</v>
      </c>
      <c r="D87" s="3">
        <v>0.83</v>
      </c>
      <c r="E87" s="3">
        <v>0.83</v>
      </c>
      <c r="F87" s="3">
        <v>1</v>
      </c>
      <c r="G87" s="3">
        <v>1.18</v>
      </c>
      <c r="H87" s="3">
        <v>1.18</v>
      </c>
      <c r="I87" s="3">
        <v>1.18</v>
      </c>
      <c r="J87" s="3">
        <v>1.18</v>
      </c>
      <c r="K87" s="3">
        <v>1.18</v>
      </c>
      <c r="L87" s="3">
        <v>1.18</v>
      </c>
      <c r="M87" s="3">
        <v>1.18</v>
      </c>
      <c r="N87" s="3">
        <v>1</v>
      </c>
      <c r="O87" s="3">
        <v>0.83</v>
      </c>
      <c r="P87" s="3">
        <v>1.18</v>
      </c>
    </row>
    <row r="88" spans="1:16" x14ac:dyDescent="0.65">
      <c r="A88" s="2">
        <v>47690</v>
      </c>
      <c r="B88" s="2" t="s">
        <v>169</v>
      </c>
      <c r="C88" s="2" t="s">
        <v>220</v>
      </c>
      <c r="D88" s="3">
        <v>0.7</v>
      </c>
      <c r="E88" s="3">
        <v>0.7</v>
      </c>
      <c r="F88" s="3">
        <v>0.7</v>
      </c>
      <c r="G88" s="3">
        <v>0.83</v>
      </c>
      <c r="H88" s="3">
        <v>1</v>
      </c>
      <c r="I88" s="3">
        <v>1.18</v>
      </c>
      <c r="J88" s="3">
        <v>1.18</v>
      </c>
      <c r="K88" s="3">
        <v>1.18</v>
      </c>
      <c r="L88" s="3">
        <v>1.18</v>
      </c>
      <c r="M88" s="3">
        <v>1</v>
      </c>
      <c r="N88" s="3">
        <v>0.83</v>
      </c>
      <c r="O88" s="3">
        <v>0.7</v>
      </c>
      <c r="P88" s="3">
        <v>1</v>
      </c>
    </row>
    <row r="89" spans="1:16" x14ac:dyDescent="0.65">
      <c r="A89" s="2">
        <v>47740</v>
      </c>
      <c r="B89" s="2" t="s">
        <v>221</v>
      </c>
      <c r="C89" s="2" t="s">
        <v>222</v>
      </c>
      <c r="D89" s="3">
        <v>0.83</v>
      </c>
      <c r="E89" s="3">
        <v>0.83</v>
      </c>
      <c r="F89" s="3">
        <v>1</v>
      </c>
      <c r="G89" s="3">
        <v>1</v>
      </c>
      <c r="H89" s="3">
        <v>1.18</v>
      </c>
      <c r="I89" s="3">
        <v>1.18</v>
      </c>
      <c r="J89" s="3">
        <v>1.18</v>
      </c>
      <c r="K89" s="3">
        <v>1.18</v>
      </c>
      <c r="L89" s="3">
        <v>1.18</v>
      </c>
      <c r="M89" s="3">
        <v>1.18</v>
      </c>
      <c r="N89" s="3">
        <v>1</v>
      </c>
      <c r="O89" s="3">
        <v>1</v>
      </c>
      <c r="P89" s="3">
        <v>1.18</v>
      </c>
    </row>
    <row r="90" spans="1:16" x14ac:dyDescent="0.65">
      <c r="A90" s="2">
        <v>47741</v>
      </c>
      <c r="B90" s="2" t="s">
        <v>221</v>
      </c>
      <c r="C90" s="2" t="s">
        <v>223</v>
      </c>
      <c r="D90" s="3">
        <v>0.83</v>
      </c>
      <c r="E90" s="3">
        <v>0.83</v>
      </c>
      <c r="F90" s="3">
        <v>1</v>
      </c>
      <c r="G90" s="3">
        <v>1.18</v>
      </c>
      <c r="H90" s="3">
        <v>1.18</v>
      </c>
      <c r="I90" s="3">
        <v>1.18</v>
      </c>
      <c r="J90" s="3">
        <v>1.18</v>
      </c>
      <c r="K90" s="3">
        <v>1.18</v>
      </c>
      <c r="L90" s="3">
        <v>1.18</v>
      </c>
      <c r="M90" s="3">
        <v>1.18</v>
      </c>
      <c r="N90" s="3">
        <v>1</v>
      </c>
      <c r="O90" s="3">
        <v>0.83</v>
      </c>
      <c r="P90" s="3">
        <v>1.18</v>
      </c>
    </row>
    <row r="91" spans="1:16" x14ac:dyDescent="0.65">
      <c r="A91" s="2">
        <v>47742</v>
      </c>
      <c r="B91" s="2" t="s">
        <v>224</v>
      </c>
      <c r="C91" s="2" t="s">
        <v>225</v>
      </c>
      <c r="D91" s="3">
        <v>0.83</v>
      </c>
      <c r="E91" s="3">
        <v>0.83</v>
      </c>
      <c r="F91" s="3">
        <v>1</v>
      </c>
      <c r="G91" s="3">
        <v>1.18</v>
      </c>
      <c r="H91" s="3">
        <v>1.18</v>
      </c>
      <c r="I91" s="3">
        <v>1.18</v>
      </c>
      <c r="J91" s="3">
        <v>1.18</v>
      </c>
      <c r="K91" s="3">
        <v>1.18</v>
      </c>
      <c r="L91" s="3">
        <v>1.18</v>
      </c>
      <c r="M91" s="3">
        <v>1.18</v>
      </c>
      <c r="N91" s="3">
        <v>1</v>
      </c>
      <c r="O91" s="3">
        <v>1</v>
      </c>
      <c r="P91" s="3">
        <v>1.18</v>
      </c>
    </row>
    <row r="92" spans="1:16" x14ac:dyDescent="0.65">
      <c r="A92" s="2">
        <v>47744</v>
      </c>
      <c r="B92" s="2" t="s">
        <v>224</v>
      </c>
      <c r="C92" s="2" t="s">
        <v>226</v>
      </c>
      <c r="D92" s="3">
        <v>0.83</v>
      </c>
      <c r="E92" s="3">
        <v>0.83</v>
      </c>
      <c r="F92" s="3">
        <v>1</v>
      </c>
      <c r="G92" s="3">
        <v>1.18</v>
      </c>
      <c r="H92" s="3">
        <v>1.18</v>
      </c>
      <c r="I92" s="3">
        <v>1.18</v>
      </c>
      <c r="J92" s="3">
        <v>1.18</v>
      </c>
      <c r="K92" s="3">
        <v>1.18</v>
      </c>
      <c r="L92" s="3">
        <v>1.18</v>
      </c>
      <c r="M92" s="3">
        <v>1.18</v>
      </c>
      <c r="N92" s="3">
        <v>1</v>
      </c>
      <c r="O92" s="3">
        <v>1</v>
      </c>
      <c r="P92" s="3">
        <v>1.18</v>
      </c>
    </row>
    <row r="93" spans="1:16" x14ac:dyDescent="0.65">
      <c r="A93" s="2">
        <v>47746</v>
      </c>
      <c r="B93" s="2" t="s">
        <v>224</v>
      </c>
      <c r="C93" s="2" t="s">
        <v>227</v>
      </c>
      <c r="D93" s="3">
        <v>0.83</v>
      </c>
      <c r="E93" s="3">
        <v>0.83</v>
      </c>
      <c r="F93" s="3">
        <v>1</v>
      </c>
      <c r="G93" s="3">
        <v>1.18</v>
      </c>
      <c r="H93" s="3">
        <v>1.18</v>
      </c>
      <c r="I93" s="3">
        <v>1.18</v>
      </c>
      <c r="J93" s="3">
        <v>1.18</v>
      </c>
      <c r="K93" s="3">
        <v>1.18</v>
      </c>
      <c r="L93" s="3">
        <v>1.18</v>
      </c>
      <c r="M93" s="3">
        <v>1.18</v>
      </c>
      <c r="N93" s="3">
        <v>1</v>
      </c>
      <c r="O93" s="3">
        <v>0.83</v>
      </c>
      <c r="P93" s="3">
        <v>1.18</v>
      </c>
    </row>
    <row r="94" spans="1:16" x14ac:dyDescent="0.65">
      <c r="A94" s="2">
        <v>47747</v>
      </c>
      <c r="B94" s="2" t="s">
        <v>228</v>
      </c>
      <c r="C94" s="2" t="s">
        <v>229</v>
      </c>
      <c r="D94" s="3">
        <v>0.83</v>
      </c>
      <c r="E94" s="3">
        <v>0.83</v>
      </c>
      <c r="F94" s="3">
        <v>1</v>
      </c>
      <c r="G94" s="3">
        <v>1</v>
      </c>
      <c r="H94" s="3">
        <v>1.18</v>
      </c>
      <c r="I94" s="3">
        <v>1.18</v>
      </c>
      <c r="J94" s="3">
        <v>1.18</v>
      </c>
      <c r="K94" s="3">
        <v>1.18</v>
      </c>
      <c r="L94" s="3">
        <v>1.18</v>
      </c>
      <c r="M94" s="3">
        <v>1.18</v>
      </c>
      <c r="N94" s="3">
        <v>1</v>
      </c>
      <c r="O94" s="3">
        <v>0.83</v>
      </c>
      <c r="P94" s="3">
        <v>1.18</v>
      </c>
    </row>
    <row r="95" spans="1:16" x14ac:dyDescent="0.65">
      <c r="A95" s="2">
        <v>47750</v>
      </c>
      <c r="B95" s="2" t="s">
        <v>230</v>
      </c>
      <c r="C95" s="2" t="s">
        <v>231</v>
      </c>
      <c r="D95" s="3">
        <v>0.83</v>
      </c>
      <c r="E95" s="3">
        <v>0.83</v>
      </c>
      <c r="F95" s="3">
        <v>1</v>
      </c>
      <c r="G95" s="3">
        <v>1</v>
      </c>
      <c r="H95" s="3">
        <v>1.18</v>
      </c>
      <c r="I95" s="3">
        <v>1.18</v>
      </c>
      <c r="J95" s="3">
        <v>1.18</v>
      </c>
      <c r="K95" s="3">
        <v>1.18</v>
      </c>
      <c r="L95" s="3">
        <v>1.18</v>
      </c>
      <c r="M95" s="3">
        <v>1.18</v>
      </c>
      <c r="N95" s="3">
        <v>1</v>
      </c>
      <c r="O95" s="3">
        <v>0.83</v>
      </c>
      <c r="P95" s="3">
        <v>1.18</v>
      </c>
    </row>
    <row r="96" spans="1:16" x14ac:dyDescent="0.65">
      <c r="A96" s="2">
        <v>47754</v>
      </c>
      <c r="B96" s="2" t="s">
        <v>232</v>
      </c>
      <c r="C96" s="2" t="s">
        <v>233</v>
      </c>
      <c r="D96" s="3">
        <v>0.83</v>
      </c>
      <c r="E96" s="3">
        <v>0.83</v>
      </c>
      <c r="F96" s="3">
        <v>1</v>
      </c>
      <c r="G96" s="3">
        <v>1.18</v>
      </c>
      <c r="H96" s="3">
        <v>1.18</v>
      </c>
      <c r="I96" s="3">
        <v>1.18</v>
      </c>
      <c r="J96" s="3">
        <v>1.18</v>
      </c>
      <c r="K96" s="3">
        <v>1.18</v>
      </c>
      <c r="L96" s="3">
        <v>1.18</v>
      </c>
      <c r="M96" s="3">
        <v>1.18</v>
      </c>
      <c r="N96" s="3">
        <v>1</v>
      </c>
      <c r="O96" s="3">
        <v>1</v>
      </c>
      <c r="P96" s="3">
        <v>1.18</v>
      </c>
    </row>
    <row r="97" spans="1:16" x14ac:dyDescent="0.65">
      <c r="A97" s="2">
        <v>47755</v>
      </c>
      <c r="B97" s="2" t="s">
        <v>221</v>
      </c>
      <c r="C97" s="2" t="s">
        <v>234</v>
      </c>
      <c r="D97" s="3">
        <v>0.83</v>
      </c>
      <c r="E97" s="3">
        <v>0.83</v>
      </c>
      <c r="F97" s="3">
        <v>1</v>
      </c>
      <c r="G97" s="3">
        <v>1.18</v>
      </c>
      <c r="H97" s="3">
        <v>1.18</v>
      </c>
      <c r="I97" s="3">
        <v>1.18</v>
      </c>
      <c r="J97" s="3">
        <v>1.18</v>
      </c>
      <c r="K97" s="3">
        <v>1.18</v>
      </c>
      <c r="L97" s="3">
        <v>1.18</v>
      </c>
      <c r="M97" s="3">
        <v>1.18</v>
      </c>
      <c r="N97" s="3">
        <v>1.18</v>
      </c>
      <c r="O97" s="3">
        <v>1</v>
      </c>
      <c r="P97" s="3">
        <v>1.18</v>
      </c>
    </row>
    <row r="98" spans="1:16" x14ac:dyDescent="0.65">
      <c r="A98" s="2">
        <v>47756</v>
      </c>
      <c r="B98" s="2" t="s">
        <v>235</v>
      </c>
      <c r="C98" s="2" t="s">
        <v>236</v>
      </c>
      <c r="D98" s="3">
        <v>0.83</v>
      </c>
      <c r="E98" s="3">
        <v>0.83</v>
      </c>
      <c r="F98" s="3">
        <v>0.83</v>
      </c>
      <c r="G98" s="3">
        <v>1</v>
      </c>
      <c r="H98" s="3">
        <v>1.18</v>
      </c>
      <c r="I98" s="3">
        <v>1.18</v>
      </c>
      <c r="J98" s="3">
        <v>1.18</v>
      </c>
      <c r="K98" s="3">
        <v>1.18</v>
      </c>
      <c r="L98" s="3">
        <v>1.18</v>
      </c>
      <c r="M98" s="3">
        <v>1.18</v>
      </c>
      <c r="N98" s="3">
        <v>1</v>
      </c>
      <c r="O98" s="3">
        <v>0.83</v>
      </c>
      <c r="P98" s="3">
        <v>1.18</v>
      </c>
    </row>
    <row r="99" spans="1:16" x14ac:dyDescent="0.65">
      <c r="A99" s="2">
        <v>47759</v>
      </c>
      <c r="B99" s="2" t="s">
        <v>230</v>
      </c>
      <c r="C99" s="2" t="s">
        <v>237</v>
      </c>
      <c r="D99" s="3">
        <v>0.83</v>
      </c>
      <c r="E99" s="3">
        <v>0.83</v>
      </c>
      <c r="F99" s="3">
        <v>1</v>
      </c>
      <c r="G99" s="3">
        <v>1.18</v>
      </c>
      <c r="H99" s="3">
        <v>1.18</v>
      </c>
      <c r="I99" s="3">
        <v>1.18</v>
      </c>
      <c r="J99" s="3">
        <v>1.18</v>
      </c>
      <c r="K99" s="3">
        <v>1.18</v>
      </c>
      <c r="L99" s="3">
        <v>1.18</v>
      </c>
      <c r="M99" s="3">
        <v>1.18</v>
      </c>
      <c r="N99" s="3">
        <v>1</v>
      </c>
      <c r="O99" s="3">
        <v>1</v>
      </c>
      <c r="P99" s="3">
        <v>1.18</v>
      </c>
    </row>
    <row r="100" spans="1:16" x14ac:dyDescent="0.65">
      <c r="A100" s="2">
        <v>47761</v>
      </c>
      <c r="B100" s="2" t="s">
        <v>238</v>
      </c>
      <c r="C100" s="2" t="s">
        <v>239</v>
      </c>
      <c r="D100" s="3">
        <v>0.83</v>
      </c>
      <c r="E100" s="3">
        <v>0.83</v>
      </c>
      <c r="F100" s="3">
        <v>1</v>
      </c>
      <c r="G100" s="3">
        <v>1</v>
      </c>
      <c r="H100" s="3">
        <v>1.18</v>
      </c>
      <c r="I100" s="3">
        <v>1.18</v>
      </c>
      <c r="J100" s="3">
        <v>1.18</v>
      </c>
      <c r="K100" s="3">
        <v>1.18</v>
      </c>
      <c r="L100" s="3">
        <v>1.18</v>
      </c>
      <c r="M100" s="3">
        <v>1.18</v>
      </c>
      <c r="N100" s="3">
        <v>1</v>
      </c>
      <c r="O100" s="3">
        <v>0.83</v>
      </c>
      <c r="P100" s="3">
        <v>1.18</v>
      </c>
    </row>
    <row r="101" spans="1:16" x14ac:dyDescent="0.65">
      <c r="A101" s="2">
        <v>47762</v>
      </c>
      <c r="B101" s="2" t="s">
        <v>232</v>
      </c>
      <c r="C101" s="2" t="s">
        <v>240</v>
      </c>
      <c r="D101" s="3">
        <v>1</v>
      </c>
      <c r="E101" s="3">
        <v>1</v>
      </c>
      <c r="F101" s="3">
        <v>1</v>
      </c>
      <c r="G101" s="3">
        <v>1.18</v>
      </c>
      <c r="H101" s="3">
        <v>1.18</v>
      </c>
      <c r="I101" s="3">
        <v>1.18</v>
      </c>
      <c r="J101" s="3">
        <v>1.18</v>
      </c>
      <c r="K101" s="3">
        <v>1.18</v>
      </c>
      <c r="L101" s="3">
        <v>1.18</v>
      </c>
      <c r="M101" s="3">
        <v>1.18</v>
      </c>
      <c r="N101" s="3">
        <v>1.18</v>
      </c>
      <c r="O101" s="3">
        <v>1</v>
      </c>
      <c r="P101" s="3">
        <v>1.18</v>
      </c>
    </row>
    <row r="102" spans="1:16" x14ac:dyDescent="0.65">
      <c r="A102" s="2">
        <v>47765</v>
      </c>
      <c r="B102" s="2" t="s">
        <v>241</v>
      </c>
      <c r="C102" s="2" t="s">
        <v>242</v>
      </c>
      <c r="D102" s="3">
        <v>0.83</v>
      </c>
      <c r="E102" s="3">
        <v>0.83</v>
      </c>
      <c r="F102" s="3">
        <v>1</v>
      </c>
      <c r="G102" s="3">
        <v>1.18</v>
      </c>
      <c r="H102" s="3">
        <v>1.18</v>
      </c>
      <c r="I102" s="3">
        <v>1.18</v>
      </c>
      <c r="J102" s="3">
        <v>1.18</v>
      </c>
      <c r="K102" s="3">
        <v>1.18</v>
      </c>
      <c r="L102" s="3">
        <v>1.18</v>
      </c>
      <c r="M102" s="3">
        <v>1.18</v>
      </c>
      <c r="N102" s="3">
        <v>1</v>
      </c>
      <c r="O102" s="3">
        <v>1</v>
      </c>
      <c r="P102" s="3">
        <v>1.18</v>
      </c>
    </row>
    <row r="103" spans="1:16" x14ac:dyDescent="0.65">
      <c r="A103" s="2">
        <v>47766</v>
      </c>
      <c r="B103" s="2" t="s">
        <v>241</v>
      </c>
      <c r="C103" s="2" t="s">
        <v>243</v>
      </c>
      <c r="D103" s="3">
        <v>0.83</v>
      </c>
      <c r="E103" s="3">
        <v>0.83</v>
      </c>
      <c r="F103" s="3">
        <v>1</v>
      </c>
      <c r="G103" s="3">
        <v>1.18</v>
      </c>
      <c r="H103" s="3">
        <v>1.18</v>
      </c>
      <c r="I103" s="3">
        <v>1.18</v>
      </c>
      <c r="J103" s="3">
        <v>1.18</v>
      </c>
      <c r="K103" s="3">
        <v>1.18</v>
      </c>
      <c r="L103" s="3">
        <v>1.18</v>
      </c>
      <c r="M103" s="3">
        <v>1.18</v>
      </c>
      <c r="N103" s="3">
        <v>1.18</v>
      </c>
      <c r="O103" s="3">
        <v>1</v>
      </c>
      <c r="P103" s="3">
        <v>1.18</v>
      </c>
    </row>
    <row r="104" spans="1:16" x14ac:dyDescent="0.65">
      <c r="A104" s="2">
        <v>47767</v>
      </c>
      <c r="B104" s="2" t="s">
        <v>241</v>
      </c>
      <c r="C104" s="2" t="s">
        <v>244</v>
      </c>
      <c r="D104" s="3">
        <v>0.83</v>
      </c>
      <c r="E104" s="3">
        <v>0.83</v>
      </c>
      <c r="F104" s="3">
        <v>1</v>
      </c>
      <c r="G104" s="3">
        <v>1.18</v>
      </c>
      <c r="H104" s="3">
        <v>1.18</v>
      </c>
      <c r="I104" s="3">
        <v>1.18</v>
      </c>
      <c r="J104" s="3">
        <v>1.18</v>
      </c>
      <c r="K104" s="3">
        <v>1.18</v>
      </c>
      <c r="L104" s="3">
        <v>1.18</v>
      </c>
      <c r="M104" s="3">
        <v>1.18</v>
      </c>
      <c r="N104" s="3">
        <v>1</v>
      </c>
      <c r="O104" s="3">
        <v>0.83</v>
      </c>
      <c r="P104" s="3">
        <v>1.18</v>
      </c>
    </row>
    <row r="105" spans="1:16" x14ac:dyDescent="0.65">
      <c r="A105" s="2">
        <v>47768</v>
      </c>
      <c r="B105" s="2" t="s">
        <v>235</v>
      </c>
      <c r="C105" s="2" t="s">
        <v>245</v>
      </c>
      <c r="D105" s="3">
        <v>0.83</v>
      </c>
      <c r="E105" s="3">
        <v>0.83</v>
      </c>
      <c r="F105" s="3">
        <v>1</v>
      </c>
      <c r="G105" s="3">
        <v>1.18</v>
      </c>
      <c r="H105" s="3">
        <v>1.18</v>
      </c>
      <c r="I105" s="3">
        <v>1.18</v>
      </c>
      <c r="J105" s="3">
        <v>1.18</v>
      </c>
      <c r="K105" s="3">
        <v>1.18</v>
      </c>
      <c r="L105" s="3">
        <v>1.18</v>
      </c>
      <c r="M105" s="3">
        <v>1.18</v>
      </c>
      <c r="N105" s="3">
        <v>1</v>
      </c>
      <c r="O105" s="3">
        <v>0.83</v>
      </c>
      <c r="P105" s="3">
        <v>1.18</v>
      </c>
    </row>
    <row r="106" spans="1:16" x14ac:dyDescent="0.65">
      <c r="A106" s="2">
        <v>47769</v>
      </c>
      <c r="B106" s="2" t="s">
        <v>228</v>
      </c>
      <c r="C106" s="2" t="s">
        <v>246</v>
      </c>
      <c r="D106" s="3">
        <v>0.83</v>
      </c>
      <c r="E106" s="3">
        <v>0.83</v>
      </c>
      <c r="F106" s="3">
        <v>1</v>
      </c>
      <c r="G106" s="3">
        <v>1.18</v>
      </c>
      <c r="H106" s="3">
        <v>1.18</v>
      </c>
      <c r="I106" s="3">
        <v>1.18</v>
      </c>
      <c r="J106" s="3">
        <v>1.18</v>
      </c>
      <c r="K106" s="3">
        <v>1.18</v>
      </c>
      <c r="L106" s="3">
        <v>1.18</v>
      </c>
      <c r="M106" s="3">
        <v>1.18</v>
      </c>
      <c r="N106" s="3">
        <v>1</v>
      </c>
      <c r="O106" s="3">
        <v>0.83</v>
      </c>
      <c r="P106" s="3">
        <v>1.18</v>
      </c>
    </row>
    <row r="107" spans="1:16" x14ac:dyDescent="0.65">
      <c r="A107" s="2">
        <v>47770</v>
      </c>
      <c r="B107" s="2" t="s">
        <v>228</v>
      </c>
      <c r="C107" s="2" t="s">
        <v>247</v>
      </c>
      <c r="D107" s="3">
        <v>0.83</v>
      </c>
      <c r="E107" s="3">
        <v>0.83</v>
      </c>
      <c r="F107" s="3">
        <v>1</v>
      </c>
      <c r="G107" s="3">
        <v>1.18</v>
      </c>
      <c r="H107" s="3">
        <v>1.18</v>
      </c>
      <c r="I107" s="3">
        <v>1.18</v>
      </c>
      <c r="J107" s="3">
        <v>1.18</v>
      </c>
      <c r="K107" s="3">
        <v>1.18</v>
      </c>
      <c r="L107" s="3">
        <v>1.18</v>
      </c>
      <c r="M107" s="3">
        <v>1.18</v>
      </c>
      <c r="N107" s="3">
        <v>1.18</v>
      </c>
      <c r="O107" s="3">
        <v>1</v>
      </c>
      <c r="P107" s="3">
        <v>1.18</v>
      </c>
    </row>
    <row r="108" spans="1:16" x14ac:dyDescent="0.65">
      <c r="A108" s="2">
        <v>47772</v>
      </c>
      <c r="B108" s="2" t="s">
        <v>248</v>
      </c>
      <c r="C108" s="2" t="s">
        <v>249</v>
      </c>
      <c r="D108" s="3">
        <v>0.83</v>
      </c>
      <c r="E108" s="3">
        <v>0.83</v>
      </c>
      <c r="F108" s="3">
        <v>1</v>
      </c>
      <c r="G108" s="3">
        <v>1.18</v>
      </c>
      <c r="H108" s="3">
        <v>1.18</v>
      </c>
      <c r="I108" s="3">
        <v>1.18</v>
      </c>
      <c r="J108" s="3">
        <v>1.18</v>
      </c>
      <c r="K108" s="3">
        <v>1.18</v>
      </c>
      <c r="L108" s="3">
        <v>1.18</v>
      </c>
      <c r="M108" s="3">
        <v>1.18</v>
      </c>
      <c r="N108" s="3">
        <v>1.18</v>
      </c>
      <c r="O108" s="3">
        <v>1</v>
      </c>
      <c r="P108" s="3">
        <v>1.18</v>
      </c>
    </row>
    <row r="109" spans="1:16" x14ac:dyDescent="0.65">
      <c r="A109" s="2">
        <v>47776</v>
      </c>
      <c r="B109" s="2" t="s">
        <v>228</v>
      </c>
      <c r="C109" s="2" t="s">
        <v>250</v>
      </c>
      <c r="D109" s="3">
        <v>0.83</v>
      </c>
      <c r="E109" s="3">
        <v>0.83</v>
      </c>
      <c r="F109" s="3">
        <v>1</v>
      </c>
      <c r="G109" s="3">
        <v>1.18</v>
      </c>
      <c r="H109" s="3">
        <v>1.18</v>
      </c>
      <c r="I109" s="3">
        <v>1.18</v>
      </c>
      <c r="J109" s="3">
        <v>1.18</v>
      </c>
      <c r="K109" s="3">
        <v>1.18</v>
      </c>
      <c r="L109" s="3">
        <v>1.18</v>
      </c>
      <c r="M109" s="3">
        <v>1.18</v>
      </c>
      <c r="N109" s="3">
        <v>1.18</v>
      </c>
      <c r="O109" s="3">
        <v>1</v>
      </c>
      <c r="P109" s="3">
        <v>1.18</v>
      </c>
    </row>
    <row r="110" spans="1:16" x14ac:dyDescent="0.65">
      <c r="A110" s="2">
        <v>47777</v>
      </c>
      <c r="B110" s="2" t="s">
        <v>251</v>
      </c>
      <c r="C110" s="2" t="s">
        <v>252</v>
      </c>
      <c r="D110" s="3">
        <v>0.83</v>
      </c>
      <c r="E110" s="3">
        <v>0.83</v>
      </c>
      <c r="F110" s="3">
        <v>1</v>
      </c>
      <c r="G110" s="3">
        <v>1.18</v>
      </c>
      <c r="H110" s="3">
        <v>1.18</v>
      </c>
      <c r="I110" s="3">
        <v>1.18</v>
      </c>
      <c r="J110" s="3">
        <v>1.18</v>
      </c>
      <c r="K110" s="3">
        <v>1.18</v>
      </c>
      <c r="L110" s="3">
        <v>1.18</v>
      </c>
      <c r="M110" s="3">
        <v>1.18</v>
      </c>
      <c r="N110" s="3">
        <v>1.18</v>
      </c>
      <c r="O110" s="3">
        <v>1</v>
      </c>
      <c r="P110" s="3">
        <v>1.18</v>
      </c>
    </row>
    <row r="111" spans="1:16" x14ac:dyDescent="0.65">
      <c r="A111" s="2">
        <v>47778</v>
      </c>
      <c r="B111" s="2" t="s">
        <v>251</v>
      </c>
      <c r="C111" s="2" t="s">
        <v>253</v>
      </c>
      <c r="D111" s="3">
        <v>1</v>
      </c>
      <c r="E111" s="3">
        <v>1</v>
      </c>
      <c r="F111" s="3">
        <v>1</v>
      </c>
      <c r="G111" s="3">
        <v>1.18</v>
      </c>
      <c r="H111" s="3">
        <v>1.18</v>
      </c>
      <c r="I111" s="3">
        <v>1.18</v>
      </c>
      <c r="J111" s="3">
        <v>1.18</v>
      </c>
      <c r="K111" s="3">
        <v>1.18</v>
      </c>
      <c r="L111" s="3">
        <v>1.18</v>
      </c>
      <c r="M111" s="3">
        <v>1.18</v>
      </c>
      <c r="N111" s="3">
        <v>1.18</v>
      </c>
      <c r="O111" s="3">
        <v>1</v>
      </c>
      <c r="P111" s="3">
        <v>1.18</v>
      </c>
    </row>
    <row r="112" spans="1:16" x14ac:dyDescent="0.65">
      <c r="A112" s="2">
        <v>47780</v>
      </c>
      <c r="B112" s="2" t="s">
        <v>254</v>
      </c>
      <c r="C112" s="2" t="s">
        <v>255</v>
      </c>
      <c r="D112" s="3">
        <v>0.83</v>
      </c>
      <c r="E112" s="3">
        <v>0.83</v>
      </c>
      <c r="F112" s="3">
        <v>1</v>
      </c>
      <c r="G112" s="3">
        <v>1.18</v>
      </c>
      <c r="H112" s="3">
        <v>1.18</v>
      </c>
      <c r="I112" s="3">
        <v>1.18</v>
      </c>
      <c r="J112" s="3">
        <v>1.18</v>
      </c>
      <c r="K112" s="3">
        <v>1.18</v>
      </c>
      <c r="L112" s="3">
        <v>1.18</v>
      </c>
      <c r="M112" s="3">
        <v>1.18</v>
      </c>
      <c r="N112" s="3">
        <v>1</v>
      </c>
      <c r="O112" s="3">
        <v>0.83</v>
      </c>
      <c r="P112" s="3">
        <v>1.18</v>
      </c>
    </row>
    <row r="113" spans="1:16" x14ac:dyDescent="0.65">
      <c r="A113" s="2">
        <v>47784</v>
      </c>
      <c r="B113" s="2" t="s">
        <v>232</v>
      </c>
      <c r="C113" s="2" t="s">
        <v>256</v>
      </c>
      <c r="D113" s="3">
        <v>0.83</v>
      </c>
      <c r="E113" s="3">
        <v>0.83</v>
      </c>
      <c r="F113" s="3">
        <v>1</v>
      </c>
      <c r="G113" s="3">
        <v>1.18</v>
      </c>
      <c r="H113" s="3">
        <v>1.18</v>
      </c>
      <c r="I113" s="3">
        <v>1.18</v>
      </c>
      <c r="J113" s="3">
        <v>1.18</v>
      </c>
      <c r="K113" s="3">
        <v>1.18</v>
      </c>
      <c r="L113" s="3">
        <v>1.18</v>
      </c>
      <c r="M113" s="3">
        <v>1.18</v>
      </c>
      <c r="N113" s="3">
        <v>1</v>
      </c>
      <c r="O113" s="3">
        <v>0.83</v>
      </c>
      <c r="P113" s="3">
        <v>1.18</v>
      </c>
    </row>
    <row r="114" spans="1:16" x14ac:dyDescent="0.65">
      <c r="A114" s="2">
        <v>47800</v>
      </c>
      <c r="B114" s="2" t="s">
        <v>257</v>
      </c>
      <c r="C114" s="2" t="s">
        <v>258</v>
      </c>
      <c r="D114" s="3">
        <v>0.83</v>
      </c>
      <c r="E114" s="3">
        <v>0.83</v>
      </c>
      <c r="F114" s="3">
        <v>1</v>
      </c>
      <c r="G114" s="3">
        <v>1.18</v>
      </c>
      <c r="H114" s="3">
        <v>1.18</v>
      </c>
      <c r="I114" s="3">
        <v>1.18</v>
      </c>
      <c r="J114" s="3">
        <v>1.18</v>
      </c>
      <c r="K114" s="3">
        <v>1.18</v>
      </c>
      <c r="L114" s="3">
        <v>1.18</v>
      </c>
      <c r="M114" s="3">
        <v>1.18</v>
      </c>
      <c r="N114" s="3">
        <v>1.18</v>
      </c>
      <c r="O114" s="3">
        <v>1</v>
      </c>
      <c r="P114" s="3">
        <v>1.18</v>
      </c>
    </row>
    <row r="115" spans="1:16" x14ac:dyDescent="0.65">
      <c r="A115" s="2">
        <v>47805</v>
      </c>
      <c r="B115" s="2" t="s">
        <v>257</v>
      </c>
      <c r="C115" s="2" t="s">
        <v>259</v>
      </c>
      <c r="D115" s="3">
        <v>0.83</v>
      </c>
      <c r="E115" s="3">
        <v>1</v>
      </c>
      <c r="F115" s="3">
        <v>1</v>
      </c>
      <c r="G115" s="3">
        <v>1.18</v>
      </c>
      <c r="H115" s="3">
        <v>1.18</v>
      </c>
      <c r="I115" s="3">
        <v>1.18</v>
      </c>
      <c r="J115" s="3">
        <v>1.18</v>
      </c>
      <c r="K115" s="3">
        <v>1.18</v>
      </c>
      <c r="L115" s="3">
        <v>1.18</v>
      </c>
      <c r="M115" s="3">
        <v>1.18</v>
      </c>
      <c r="N115" s="3">
        <v>1.18</v>
      </c>
      <c r="O115" s="3">
        <v>1</v>
      </c>
      <c r="P115" s="3">
        <v>1.18</v>
      </c>
    </row>
    <row r="116" spans="1:16" x14ac:dyDescent="0.65">
      <c r="A116" s="2">
        <v>47807</v>
      </c>
      <c r="B116" s="2" t="s">
        <v>260</v>
      </c>
      <c r="C116" s="2" t="s">
        <v>261</v>
      </c>
      <c r="D116" s="3">
        <v>0.83</v>
      </c>
      <c r="E116" s="3">
        <v>1</v>
      </c>
      <c r="F116" s="3">
        <v>1</v>
      </c>
      <c r="G116" s="3">
        <v>1.18</v>
      </c>
      <c r="H116" s="3">
        <v>1.18</v>
      </c>
      <c r="I116" s="3">
        <v>1.18</v>
      </c>
      <c r="J116" s="3">
        <v>1.18</v>
      </c>
      <c r="K116" s="3">
        <v>1.18</v>
      </c>
      <c r="L116" s="3">
        <v>1.18</v>
      </c>
      <c r="M116" s="3">
        <v>1.18</v>
      </c>
      <c r="N116" s="3">
        <v>1.18</v>
      </c>
      <c r="O116" s="3">
        <v>1</v>
      </c>
      <c r="P116" s="3">
        <v>1.18</v>
      </c>
    </row>
    <row r="117" spans="1:16" x14ac:dyDescent="0.65">
      <c r="A117" s="2">
        <v>47809</v>
      </c>
      <c r="B117" s="2" t="s">
        <v>260</v>
      </c>
      <c r="C117" s="2" t="s">
        <v>262</v>
      </c>
      <c r="D117" s="3">
        <v>0.83</v>
      </c>
      <c r="E117" s="3">
        <v>0.83</v>
      </c>
      <c r="F117" s="3">
        <v>1</v>
      </c>
      <c r="G117" s="3">
        <v>1.18</v>
      </c>
      <c r="H117" s="3">
        <v>1.18</v>
      </c>
      <c r="I117" s="3">
        <v>1.18</v>
      </c>
      <c r="J117" s="3">
        <v>1.18</v>
      </c>
      <c r="K117" s="3">
        <v>1.18</v>
      </c>
      <c r="L117" s="3">
        <v>1.18</v>
      </c>
      <c r="M117" s="3">
        <v>1.18</v>
      </c>
      <c r="N117" s="3">
        <v>1</v>
      </c>
      <c r="O117" s="3">
        <v>1</v>
      </c>
      <c r="P117" s="3">
        <v>1.18</v>
      </c>
    </row>
    <row r="118" spans="1:16" x14ac:dyDescent="0.65">
      <c r="A118" s="2">
        <v>47812</v>
      </c>
      <c r="B118" s="2" t="s">
        <v>257</v>
      </c>
      <c r="C118" s="2" t="s">
        <v>263</v>
      </c>
      <c r="D118" s="3">
        <v>0.83</v>
      </c>
      <c r="E118" s="3">
        <v>1</v>
      </c>
      <c r="F118" s="3">
        <v>1</v>
      </c>
      <c r="G118" s="3">
        <v>1.18</v>
      </c>
      <c r="H118" s="3">
        <v>1.18</v>
      </c>
      <c r="I118" s="3">
        <v>1.18</v>
      </c>
      <c r="J118" s="3">
        <v>1.18</v>
      </c>
      <c r="K118" s="3">
        <v>1.18</v>
      </c>
      <c r="L118" s="3">
        <v>1.18</v>
      </c>
      <c r="M118" s="3">
        <v>1.18</v>
      </c>
      <c r="N118" s="3">
        <v>1.18</v>
      </c>
      <c r="O118" s="3">
        <v>1</v>
      </c>
      <c r="P118" s="3">
        <v>1.18</v>
      </c>
    </row>
    <row r="119" spans="1:16" x14ac:dyDescent="0.65">
      <c r="A119" s="2">
        <v>47813</v>
      </c>
      <c r="B119" s="2" t="s">
        <v>264</v>
      </c>
      <c r="C119" s="2" t="s">
        <v>265</v>
      </c>
      <c r="D119" s="3">
        <v>0.83</v>
      </c>
      <c r="E119" s="3">
        <v>0.83</v>
      </c>
      <c r="F119" s="3">
        <v>1</v>
      </c>
      <c r="G119" s="3">
        <v>1.18</v>
      </c>
      <c r="H119" s="3">
        <v>1.18</v>
      </c>
      <c r="I119" s="3">
        <v>1.18</v>
      </c>
      <c r="J119" s="3">
        <v>1.18</v>
      </c>
      <c r="K119" s="3">
        <v>1.18</v>
      </c>
      <c r="L119" s="3">
        <v>1.18</v>
      </c>
      <c r="M119" s="3">
        <v>1.18</v>
      </c>
      <c r="N119" s="3">
        <v>1.18</v>
      </c>
      <c r="O119" s="3">
        <v>1</v>
      </c>
      <c r="P119" s="3">
        <v>1.18</v>
      </c>
    </row>
    <row r="120" spans="1:16" x14ac:dyDescent="0.65">
      <c r="A120" s="2">
        <v>47814</v>
      </c>
      <c r="B120" s="2" t="s">
        <v>266</v>
      </c>
      <c r="C120" s="2" t="s">
        <v>267</v>
      </c>
      <c r="D120" s="3">
        <v>0.83</v>
      </c>
      <c r="E120" s="3">
        <v>0.83</v>
      </c>
      <c r="F120" s="3">
        <v>1</v>
      </c>
      <c r="G120" s="3">
        <v>1.18</v>
      </c>
      <c r="H120" s="3">
        <v>1.18</v>
      </c>
      <c r="I120" s="3">
        <v>1.18</v>
      </c>
      <c r="J120" s="3">
        <v>1.18</v>
      </c>
      <c r="K120" s="3">
        <v>1.18</v>
      </c>
      <c r="L120" s="3">
        <v>1.18</v>
      </c>
      <c r="M120" s="3">
        <v>1.18</v>
      </c>
      <c r="N120" s="3">
        <v>1</v>
      </c>
      <c r="O120" s="3">
        <v>0.83</v>
      </c>
      <c r="P120" s="3">
        <v>1.18</v>
      </c>
    </row>
    <row r="121" spans="1:16" x14ac:dyDescent="0.65">
      <c r="A121" s="2">
        <v>47815</v>
      </c>
      <c r="B121" s="2" t="s">
        <v>266</v>
      </c>
      <c r="C121" s="2" t="s">
        <v>268</v>
      </c>
      <c r="D121" s="3">
        <v>0.83</v>
      </c>
      <c r="E121" s="3">
        <v>1</v>
      </c>
      <c r="F121" s="3">
        <v>1</v>
      </c>
      <c r="G121" s="3">
        <v>1.18</v>
      </c>
      <c r="H121" s="3">
        <v>1.18</v>
      </c>
      <c r="I121" s="3">
        <v>1.18</v>
      </c>
      <c r="J121" s="3">
        <v>1.18</v>
      </c>
      <c r="K121" s="3">
        <v>1.18</v>
      </c>
      <c r="L121" s="3">
        <v>1.18</v>
      </c>
      <c r="M121" s="3">
        <v>1.18</v>
      </c>
      <c r="N121" s="3">
        <v>1.18</v>
      </c>
      <c r="O121" s="3">
        <v>1</v>
      </c>
      <c r="P121" s="3">
        <v>1.18</v>
      </c>
    </row>
    <row r="122" spans="1:16" x14ac:dyDescent="0.65">
      <c r="A122" s="2">
        <v>47817</v>
      </c>
      <c r="B122" s="2" t="s">
        <v>257</v>
      </c>
      <c r="C122" s="2" t="s">
        <v>269</v>
      </c>
      <c r="D122" s="3">
        <v>1</v>
      </c>
      <c r="E122" s="3">
        <v>1</v>
      </c>
      <c r="F122" s="3">
        <v>1</v>
      </c>
      <c r="G122" s="3">
        <v>1.18</v>
      </c>
      <c r="H122" s="3">
        <v>1.18</v>
      </c>
      <c r="I122" s="3">
        <v>1.18</v>
      </c>
      <c r="J122" s="3">
        <v>1.18</v>
      </c>
      <c r="K122" s="3">
        <v>1.18</v>
      </c>
      <c r="L122" s="3">
        <v>1.18</v>
      </c>
      <c r="M122" s="3">
        <v>1.18</v>
      </c>
      <c r="N122" s="3">
        <v>1.18</v>
      </c>
      <c r="O122" s="3">
        <v>1</v>
      </c>
      <c r="P122" s="3">
        <v>1.18</v>
      </c>
    </row>
    <row r="123" spans="1:16" x14ac:dyDescent="0.65">
      <c r="A123" s="2">
        <v>47818</v>
      </c>
      <c r="B123" s="2" t="s">
        <v>257</v>
      </c>
      <c r="C123" s="2" t="s">
        <v>270</v>
      </c>
      <c r="D123" s="3">
        <v>0.83</v>
      </c>
      <c r="E123" s="3">
        <v>0.83</v>
      </c>
      <c r="F123" s="3">
        <v>0.83</v>
      </c>
      <c r="G123" s="3">
        <v>1</v>
      </c>
      <c r="H123" s="3">
        <v>1.18</v>
      </c>
      <c r="I123" s="3">
        <v>1.18</v>
      </c>
      <c r="J123" s="3">
        <v>1.18</v>
      </c>
      <c r="K123" s="3">
        <v>1.18</v>
      </c>
      <c r="L123" s="3">
        <v>1.18</v>
      </c>
      <c r="M123" s="3">
        <v>1.18</v>
      </c>
      <c r="N123" s="3">
        <v>1</v>
      </c>
      <c r="O123" s="3">
        <v>0.83</v>
      </c>
      <c r="P123" s="3">
        <v>1</v>
      </c>
    </row>
    <row r="124" spans="1:16" x14ac:dyDescent="0.65">
      <c r="A124" s="2">
        <v>47819</v>
      </c>
      <c r="B124" s="2" t="s">
        <v>271</v>
      </c>
      <c r="C124" s="2" t="s">
        <v>272</v>
      </c>
      <c r="D124" s="3">
        <v>0.83</v>
      </c>
      <c r="E124" s="3">
        <v>1</v>
      </c>
      <c r="F124" s="3">
        <v>1</v>
      </c>
      <c r="G124" s="3">
        <v>1.18</v>
      </c>
      <c r="H124" s="3">
        <v>1.18</v>
      </c>
      <c r="I124" s="3">
        <v>1.18</v>
      </c>
      <c r="J124" s="3">
        <v>1.18</v>
      </c>
      <c r="K124" s="3">
        <v>1.18</v>
      </c>
      <c r="L124" s="3">
        <v>1.18</v>
      </c>
      <c r="M124" s="3">
        <v>1.18</v>
      </c>
      <c r="N124" s="3">
        <v>1.18</v>
      </c>
      <c r="O124" s="3">
        <v>1</v>
      </c>
      <c r="P124" s="3">
        <v>1.18</v>
      </c>
    </row>
    <row r="125" spans="1:16" x14ac:dyDescent="0.65">
      <c r="A125" s="2">
        <v>47821</v>
      </c>
      <c r="B125" s="2" t="s">
        <v>273</v>
      </c>
      <c r="C125" s="2" t="s">
        <v>274</v>
      </c>
      <c r="D125" s="3">
        <v>0.7</v>
      </c>
      <c r="E125" s="3">
        <v>0.7</v>
      </c>
      <c r="F125" s="3">
        <v>0.83</v>
      </c>
      <c r="G125" s="3">
        <v>1</v>
      </c>
      <c r="H125" s="3">
        <v>1.18</v>
      </c>
      <c r="I125" s="3">
        <v>1.18</v>
      </c>
      <c r="J125" s="3">
        <v>1.18</v>
      </c>
      <c r="K125" s="3">
        <v>1.18</v>
      </c>
      <c r="L125" s="3">
        <v>1.18</v>
      </c>
      <c r="M125" s="3">
        <v>1</v>
      </c>
      <c r="N125" s="3">
        <v>0.83</v>
      </c>
      <c r="O125" s="3">
        <v>0.7</v>
      </c>
      <c r="P125" s="3">
        <v>1</v>
      </c>
    </row>
    <row r="126" spans="1:16" x14ac:dyDescent="0.65">
      <c r="A126" s="2">
        <v>47822</v>
      </c>
      <c r="B126" s="2" t="s">
        <v>275</v>
      </c>
      <c r="C126" s="2" t="s">
        <v>276</v>
      </c>
      <c r="D126" s="3">
        <v>0.83</v>
      </c>
      <c r="E126" s="3">
        <v>1</v>
      </c>
      <c r="F126" s="3">
        <v>1</v>
      </c>
      <c r="G126" s="3">
        <v>1.18</v>
      </c>
      <c r="H126" s="3">
        <v>1.18</v>
      </c>
      <c r="I126" s="3">
        <v>1.18</v>
      </c>
      <c r="J126" s="3">
        <v>1.18</v>
      </c>
      <c r="K126" s="3">
        <v>1.18</v>
      </c>
      <c r="L126" s="3">
        <v>1.18</v>
      </c>
      <c r="M126" s="3">
        <v>1.18</v>
      </c>
      <c r="N126" s="3">
        <v>1.18</v>
      </c>
      <c r="O126" s="3">
        <v>1</v>
      </c>
      <c r="P126" s="3">
        <v>1.18</v>
      </c>
    </row>
    <row r="127" spans="1:16" x14ac:dyDescent="0.65">
      <c r="A127" s="2">
        <v>47823</v>
      </c>
      <c r="B127" s="2" t="s">
        <v>277</v>
      </c>
      <c r="C127" s="2" t="s">
        <v>278</v>
      </c>
      <c r="D127" s="3">
        <v>1</v>
      </c>
      <c r="E127" s="3">
        <v>1</v>
      </c>
      <c r="F127" s="3">
        <v>1</v>
      </c>
      <c r="G127" s="3">
        <v>1.18</v>
      </c>
      <c r="H127" s="3">
        <v>1.18</v>
      </c>
      <c r="I127" s="3">
        <v>1.18</v>
      </c>
      <c r="J127" s="3">
        <v>1.18</v>
      </c>
      <c r="K127" s="3">
        <v>1.18</v>
      </c>
      <c r="L127" s="3">
        <v>1.18</v>
      </c>
      <c r="M127" s="3">
        <v>1.18</v>
      </c>
      <c r="N127" s="3">
        <v>1.18</v>
      </c>
      <c r="O127" s="3">
        <v>1</v>
      </c>
      <c r="P127" s="3">
        <v>1.18</v>
      </c>
    </row>
    <row r="128" spans="1:16" x14ac:dyDescent="0.65">
      <c r="A128" s="2">
        <v>47824</v>
      </c>
      <c r="B128" s="2" t="s">
        <v>271</v>
      </c>
      <c r="C128" s="2" t="s">
        <v>279</v>
      </c>
      <c r="D128" s="3">
        <v>0.83</v>
      </c>
      <c r="E128" s="3">
        <v>0.83</v>
      </c>
      <c r="F128" s="3">
        <v>1</v>
      </c>
      <c r="G128" s="3">
        <v>1.18</v>
      </c>
      <c r="H128" s="3">
        <v>1.18</v>
      </c>
      <c r="I128" s="3">
        <v>1.18</v>
      </c>
      <c r="J128" s="3">
        <v>1.18</v>
      </c>
      <c r="K128" s="3">
        <v>1.18</v>
      </c>
      <c r="L128" s="3">
        <v>1.18</v>
      </c>
      <c r="M128" s="3">
        <v>1.18</v>
      </c>
      <c r="N128" s="3">
        <v>1</v>
      </c>
      <c r="O128" s="3">
        <v>0.83</v>
      </c>
      <c r="P128" s="3">
        <v>1.18</v>
      </c>
    </row>
    <row r="129" spans="1:16" x14ac:dyDescent="0.65">
      <c r="A129" s="2">
        <v>47827</v>
      </c>
      <c r="B129" s="2" t="s">
        <v>277</v>
      </c>
      <c r="C129" s="2" t="s">
        <v>280</v>
      </c>
      <c r="D129" s="3">
        <v>1</v>
      </c>
      <c r="E129" s="3">
        <v>1</v>
      </c>
      <c r="F129" s="3">
        <v>1</v>
      </c>
      <c r="G129" s="3">
        <v>1.18</v>
      </c>
      <c r="H129" s="3">
        <v>1.18</v>
      </c>
      <c r="I129" s="3">
        <v>1.18</v>
      </c>
      <c r="J129" s="3">
        <v>1.18</v>
      </c>
      <c r="K129" s="3">
        <v>1.18</v>
      </c>
      <c r="L129" s="3">
        <v>1.18</v>
      </c>
      <c r="M129" s="3">
        <v>1.18</v>
      </c>
      <c r="N129" s="3">
        <v>1.18</v>
      </c>
      <c r="O129" s="3">
        <v>1</v>
      </c>
      <c r="P129" s="3">
        <v>1.18</v>
      </c>
    </row>
    <row r="130" spans="1:16" x14ac:dyDescent="0.65">
      <c r="A130" s="2">
        <v>47829</v>
      </c>
      <c r="B130" s="2" t="s">
        <v>275</v>
      </c>
      <c r="C130" s="2" t="s">
        <v>281</v>
      </c>
      <c r="D130" s="3">
        <v>0.83</v>
      </c>
      <c r="E130" s="3">
        <v>1</v>
      </c>
      <c r="F130" s="3">
        <v>1</v>
      </c>
      <c r="G130" s="3">
        <v>1.18</v>
      </c>
      <c r="H130" s="3">
        <v>1.18</v>
      </c>
      <c r="I130" s="3">
        <v>1.18</v>
      </c>
      <c r="J130" s="3">
        <v>1.18</v>
      </c>
      <c r="K130" s="3">
        <v>1.18</v>
      </c>
      <c r="L130" s="3">
        <v>1.18</v>
      </c>
      <c r="M130" s="3">
        <v>1.18</v>
      </c>
      <c r="N130" s="3">
        <v>1.18</v>
      </c>
      <c r="O130" s="3">
        <v>1</v>
      </c>
      <c r="P130" s="3">
        <v>1.18</v>
      </c>
    </row>
    <row r="131" spans="1:16" x14ac:dyDescent="0.65">
      <c r="A131" s="2">
        <v>47830</v>
      </c>
      <c r="B131" s="2" t="s">
        <v>275</v>
      </c>
      <c r="C131" s="2" t="s">
        <v>282</v>
      </c>
      <c r="D131" s="3">
        <v>1</v>
      </c>
      <c r="E131" s="3">
        <v>1</v>
      </c>
      <c r="F131" s="3">
        <v>1</v>
      </c>
      <c r="G131" s="3">
        <v>1.18</v>
      </c>
      <c r="H131" s="3">
        <v>1.18</v>
      </c>
      <c r="I131" s="3">
        <v>1.18</v>
      </c>
      <c r="J131" s="3">
        <v>1.18</v>
      </c>
      <c r="K131" s="3">
        <v>1.18</v>
      </c>
      <c r="L131" s="3">
        <v>1.18</v>
      </c>
      <c r="M131" s="3">
        <v>1.18</v>
      </c>
      <c r="N131" s="3">
        <v>1.18</v>
      </c>
      <c r="O131" s="3">
        <v>1</v>
      </c>
      <c r="P131" s="3">
        <v>1.18</v>
      </c>
    </row>
    <row r="132" spans="1:16" x14ac:dyDescent="0.65">
      <c r="A132" s="2">
        <v>47831</v>
      </c>
      <c r="B132" s="2" t="s">
        <v>277</v>
      </c>
      <c r="C132" s="2" t="s">
        <v>283</v>
      </c>
      <c r="D132" s="3">
        <v>1</v>
      </c>
      <c r="E132" s="3">
        <v>1</v>
      </c>
      <c r="F132" s="3">
        <v>1</v>
      </c>
      <c r="G132" s="3">
        <v>1.18</v>
      </c>
      <c r="H132" s="3">
        <v>1.18</v>
      </c>
      <c r="I132" s="3">
        <v>1.18</v>
      </c>
      <c r="J132" s="3">
        <v>1.18</v>
      </c>
      <c r="K132" s="3">
        <v>1.18</v>
      </c>
      <c r="L132" s="3">
        <v>1.18</v>
      </c>
      <c r="M132" s="3">
        <v>1.18</v>
      </c>
      <c r="N132" s="3">
        <v>1.18</v>
      </c>
      <c r="O132" s="3">
        <v>1</v>
      </c>
      <c r="P132" s="3">
        <v>1.18</v>
      </c>
    </row>
    <row r="133" spans="1:16" x14ac:dyDescent="0.65">
      <c r="A133" s="2">
        <v>47835</v>
      </c>
      <c r="B133" s="2" t="s">
        <v>275</v>
      </c>
      <c r="C133" s="2" t="s">
        <v>284</v>
      </c>
      <c r="D133" s="3">
        <v>1</v>
      </c>
      <c r="E133" s="3">
        <v>1</v>
      </c>
      <c r="F133" s="3">
        <v>1</v>
      </c>
      <c r="G133" s="3">
        <v>1.18</v>
      </c>
      <c r="H133" s="3">
        <v>1.18</v>
      </c>
      <c r="I133" s="3">
        <v>1.18</v>
      </c>
      <c r="J133" s="3">
        <v>1.18</v>
      </c>
      <c r="K133" s="3">
        <v>1.18</v>
      </c>
      <c r="L133" s="3">
        <v>1.18</v>
      </c>
      <c r="M133" s="3">
        <v>1.18</v>
      </c>
      <c r="N133" s="3">
        <v>1.18</v>
      </c>
      <c r="O133" s="3">
        <v>1</v>
      </c>
      <c r="P133" s="3">
        <v>1.18</v>
      </c>
    </row>
    <row r="134" spans="1:16" x14ac:dyDescent="0.65">
      <c r="A134" s="2">
        <v>47836</v>
      </c>
      <c r="B134" s="2" t="s">
        <v>277</v>
      </c>
      <c r="C134" s="2" t="s">
        <v>285</v>
      </c>
      <c r="D134" s="3">
        <v>1</v>
      </c>
      <c r="E134" s="3">
        <v>1</v>
      </c>
      <c r="F134" s="3">
        <v>1.18</v>
      </c>
      <c r="G134" s="3">
        <v>1.18</v>
      </c>
      <c r="H134" s="3">
        <v>1.18</v>
      </c>
      <c r="I134" s="3">
        <v>1.18</v>
      </c>
      <c r="J134" s="3">
        <v>1.18</v>
      </c>
      <c r="K134" s="3">
        <v>1.18</v>
      </c>
      <c r="L134" s="3">
        <v>1.18</v>
      </c>
      <c r="M134" s="3">
        <v>1.18</v>
      </c>
      <c r="N134" s="3">
        <v>1.18</v>
      </c>
      <c r="O134" s="3">
        <v>1.18</v>
      </c>
      <c r="P134" s="3">
        <v>1.18</v>
      </c>
    </row>
    <row r="135" spans="1:16" x14ac:dyDescent="0.65">
      <c r="A135" s="2">
        <v>47837</v>
      </c>
      <c r="B135" s="2" t="s">
        <v>277</v>
      </c>
      <c r="C135" s="2" t="s">
        <v>286</v>
      </c>
      <c r="D135" s="3">
        <v>1</v>
      </c>
      <c r="E135" s="3">
        <v>1</v>
      </c>
      <c r="F135" s="3">
        <v>1.18</v>
      </c>
      <c r="G135" s="3">
        <v>1.18</v>
      </c>
      <c r="H135" s="3">
        <v>1.18</v>
      </c>
      <c r="I135" s="3">
        <v>1.18</v>
      </c>
      <c r="J135" s="3">
        <v>1.18</v>
      </c>
      <c r="K135" s="3">
        <v>1.18</v>
      </c>
      <c r="L135" s="3">
        <v>1.18</v>
      </c>
      <c r="M135" s="3">
        <v>1.18</v>
      </c>
      <c r="N135" s="3">
        <v>1.18</v>
      </c>
      <c r="O135" s="3">
        <v>1.18</v>
      </c>
      <c r="P135" s="3">
        <v>1.18</v>
      </c>
    </row>
    <row r="136" spans="1:16" x14ac:dyDescent="0.65">
      <c r="A136" s="2">
        <v>47838</v>
      </c>
      <c r="B136" s="2" t="s">
        <v>271</v>
      </c>
      <c r="C136" s="2" t="s">
        <v>287</v>
      </c>
      <c r="D136" s="3">
        <v>1</v>
      </c>
      <c r="E136" s="3">
        <v>1</v>
      </c>
      <c r="F136" s="3">
        <v>1</v>
      </c>
      <c r="G136" s="3">
        <v>1.18</v>
      </c>
      <c r="H136" s="3">
        <v>1.18</v>
      </c>
      <c r="I136" s="3">
        <v>1.18</v>
      </c>
      <c r="J136" s="3">
        <v>1.18</v>
      </c>
      <c r="K136" s="3">
        <v>1.18</v>
      </c>
      <c r="L136" s="3">
        <v>1.18</v>
      </c>
      <c r="M136" s="3">
        <v>1.18</v>
      </c>
      <c r="N136" s="3">
        <v>1.18</v>
      </c>
      <c r="O136" s="3">
        <v>1</v>
      </c>
      <c r="P136" s="3">
        <v>1.18</v>
      </c>
    </row>
    <row r="137" spans="1:16" x14ac:dyDescent="0.65">
      <c r="A137" s="2">
        <v>47843</v>
      </c>
      <c r="B137" s="2" t="s">
        <v>257</v>
      </c>
      <c r="C137" s="2" t="s">
        <v>288</v>
      </c>
      <c r="D137" s="3">
        <v>1</v>
      </c>
      <c r="E137" s="3">
        <v>1</v>
      </c>
      <c r="F137" s="3">
        <v>1</v>
      </c>
      <c r="G137" s="3">
        <v>1.18</v>
      </c>
      <c r="H137" s="3">
        <v>1.18</v>
      </c>
      <c r="I137" s="3">
        <v>1.18</v>
      </c>
      <c r="J137" s="3">
        <v>1.18</v>
      </c>
      <c r="K137" s="3">
        <v>1.18</v>
      </c>
      <c r="L137" s="3">
        <v>1.18</v>
      </c>
      <c r="M137" s="3">
        <v>1.18</v>
      </c>
      <c r="N137" s="3">
        <v>1.18</v>
      </c>
      <c r="O137" s="3">
        <v>1</v>
      </c>
      <c r="P137" s="3">
        <v>1.18</v>
      </c>
    </row>
    <row r="138" spans="1:16" x14ac:dyDescent="0.65">
      <c r="A138" s="2">
        <v>47887</v>
      </c>
      <c r="B138" s="2" t="s">
        <v>289</v>
      </c>
      <c r="C138" s="2" t="s">
        <v>290</v>
      </c>
      <c r="D138" s="3">
        <v>0.83</v>
      </c>
      <c r="E138" s="3">
        <v>0.83</v>
      </c>
      <c r="F138" s="3">
        <v>1</v>
      </c>
      <c r="G138" s="3">
        <v>1.18</v>
      </c>
      <c r="H138" s="3">
        <v>1.18</v>
      </c>
      <c r="I138" s="3">
        <v>1.18</v>
      </c>
      <c r="J138" s="3">
        <v>1.18</v>
      </c>
      <c r="K138" s="3">
        <v>1.18</v>
      </c>
      <c r="L138" s="3">
        <v>1.18</v>
      </c>
      <c r="M138" s="3">
        <v>1.18</v>
      </c>
      <c r="N138" s="3">
        <v>1.18</v>
      </c>
      <c r="O138" s="3">
        <v>1</v>
      </c>
      <c r="P138" s="3">
        <v>1.18</v>
      </c>
    </row>
    <row r="139" spans="1:16" x14ac:dyDescent="0.65">
      <c r="A139" s="2">
        <v>47890</v>
      </c>
      <c r="B139" s="2" t="s">
        <v>291</v>
      </c>
      <c r="C139" s="2" t="s">
        <v>292</v>
      </c>
      <c r="D139" s="3">
        <v>0.83</v>
      </c>
      <c r="E139" s="3">
        <v>0.83</v>
      </c>
      <c r="F139" s="3">
        <v>1</v>
      </c>
      <c r="G139" s="3">
        <v>1.18</v>
      </c>
      <c r="H139" s="3">
        <v>1.18</v>
      </c>
      <c r="I139" s="3">
        <v>1.18</v>
      </c>
      <c r="J139" s="3">
        <v>1.18</v>
      </c>
      <c r="K139" s="3">
        <v>1.18</v>
      </c>
      <c r="L139" s="3">
        <v>1.18</v>
      </c>
      <c r="M139" s="3">
        <v>1.18</v>
      </c>
      <c r="N139" s="3">
        <v>1.18</v>
      </c>
      <c r="O139" s="3">
        <v>1</v>
      </c>
      <c r="P139" s="3">
        <v>1.18</v>
      </c>
    </row>
    <row r="140" spans="1:16" x14ac:dyDescent="0.65">
      <c r="A140" s="2">
        <v>47891</v>
      </c>
      <c r="B140" s="2" t="s">
        <v>291</v>
      </c>
      <c r="C140" s="2" t="s">
        <v>293</v>
      </c>
      <c r="D140" s="3">
        <v>0.83</v>
      </c>
      <c r="E140" s="3">
        <v>0.83</v>
      </c>
      <c r="F140" s="3">
        <v>1</v>
      </c>
      <c r="G140" s="3">
        <v>1.18</v>
      </c>
      <c r="H140" s="3">
        <v>1.18</v>
      </c>
      <c r="I140" s="3">
        <v>1.18</v>
      </c>
      <c r="J140" s="3">
        <v>1.18</v>
      </c>
      <c r="K140" s="3">
        <v>1.18</v>
      </c>
      <c r="L140" s="3">
        <v>1.18</v>
      </c>
      <c r="M140" s="3">
        <v>1.18</v>
      </c>
      <c r="N140" s="3">
        <v>1.18</v>
      </c>
      <c r="O140" s="3">
        <v>1</v>
      </c>
      <c r="P140" s="3">
        <v>1.18</v>
      </c>
    </row>
    <row r="141" spans="1:16" x14ac:dyDescent="0.65">
      <c r="A141" s="2">
        <v>47892</v>
      </c>
      <c r="B141" s="2" t="s">
        <v>289</v>
      </c>
      <c r="C141" s="2" t="s">
        <v>294</v>
      </c>
      <c r="D141" s="3">
        <v>0.83</v>
      </c>
      <c r="E141" s="3">
        <v>1</v>
      </c>
      <c r="F141" s="3">
        <v>1</v>
      </c>
      <c r="G141" s="3">
        <v>1.18</v>
      </c>
      <c r="H141" s="3">
        <v>1.18</v>
      </c>
      <c r="I141" s="3">
        <v>1.18</v>
      </c>
      <c r="J141" s="3">
        <v>1.18</v>
      </c>
      <c r="K141" s="3">
        <v>1.18</v>
      </c>
      <c r="L141" s="3">
        <v>1.18</v>
      </c>
      <c r="M141" s="3">
        <v>1.18</v>
      </c>
      <c r="N141" s="3">
        <v>1.18</v>
      </c>
      <c r="O141" s="3">
        <v>1</v>
      </c>
      <c r="P141" s="3">
        <v>1.18</v>
      </c>
    </row>
    <row r="142" spans="1:16" x14ac:dyDescent="0.65">
      <c r="A142" s="2">
        <v>47893</v>
      </c>
      <c r="B142" s="2" t="s">
        <v>295</v>
      </c>
      <c r="C142" s="2" t="s">
        <v>296</v>
      </c>
      <c r="D142" s="3">
        <v>0.83</v>
      </c>
      <c r="E142" s="3">
        <v>1</v>
      </c>
      <c r="F142" s="3">
        <v>1</v>
      </c>
      <c r="G142" s="3">
        <v>1.18</v>
      </c>
      <c r="H142" s="3">
        <v>1.18</v>
      </c>
      <c r="I142" s="3">
        <v>1.18</v>
      </c>
      <c r="J142" s="3">
        <v>1.18</v>
      </c>
      <c r="K142" s="3">
        <v>1.18</v>
      </c>
      <c r="L142" s="3">
        <v>1.18</v>
      </c>
      <c r="M142" s="3">
        <v>1.18</v>
      </c>
      <c r="N142" s="3">
        <v>1.18</v>
      </c>
      <c r="O142" s="3">
        <v>1</v>
      </c>
      <c r="P142" s="3">
        <v>1.18</v>
      </c>
    </row>
    <row r="143" spans="1:16" x14ac:dyDescent="0.65">
      <c r="A143" s="2">
        <v>47895</v>
      </c>
      <c r="B143" s="2" t="s">
        <v>297</v>
      </c>
      <c r="C143" s="2" t="s">
        <v>298</v>
      </c>
      <c r="D143" s="3">
        <v>0.83</v>
      </c>
      <c r="E143" s="3">
        <v>0.83</v>
      </c>
      <c r="F143" s="3">
        <v>1</v>
      </c>
      <c r="G143" s="3">
        <v>1.18</v>
      </c>
      <c r="H143" s="3">
        <v>1.18</v>
      </c>
      <c r="I143" s="3">
        <v>1.18</v>
      </c>
      <c r="J143" s="3">
        <v>1.18</v>
      </c>
      <c r="K143" s="3">
        <v>1.18</v>
      </c>
      <c r="L143" s="3">
        <v>1.18</v>
      </c>
      <c r="M143" s="3">
        <v>1.18</v>
      </c>
      <c r="N143" s="3">
        <v>1.18</v>
      </c>
      <c r="O143" s="3">
        <v>1</v>
      </c>
      <c r="P143" s="3">
        <v>1.18</v>
      </c>
    </row>
    <row r="144" spans="1:16" x14ac:dyDescent="0.65">
      <c r="A144" s="2">
        <v>47897</v>
      </c>
      <c r="B144" s="2" t="s">
        <v>295</v>
      </c>
      <c r="C144" s="2" t="s">
        <v>299</v>
      </c>
      <c r="D144" s="3">
        <v>1</v>
      </c>
      <c r="E144" s="3">
        <v>1</v>
      </c>
      <c r="F144" s="3">
        <v>1</v>
      </c>
      <c r="G144" s="3">
        <v>1.18</v>
      </c>
      <c r="H144" s="3">
        <v>1.18</v>
      </c>
      <c r="I144" s="3">
        <v>1.18</v>
      </c>
      <c r="J144" s="3">
        <v>1.18</v>
      </c>
      <c r="K144" s="3">
        <v>1.18</v>
      </c>
      <c r="L144" s="3">
        <v>1.18</v>
      </c>
      <c r="M144" s="3">
        <v>1.18</v>
      </c>
      <c r="N144" s="3">
        <v>1.18</v>
      </c>
      <c r="O144" s="3">
        <v>1</v>
      </c>
      <c r="P144" s="3">
        <v>1.18</v>
      </c>
    </row>
    <row r="145" spans="1:16" x14ac:dyDescent="0.65">
      <c r="A145" s="2">
        <v>47898</v>
      </c>
      <c r="B145" s="2" t="s">
        <v>295</v>
      </c>
      <c r="C145" s="2" t="s">
        <v>300</v>
      </c>
      <c r="D145" s="3">
        <v>1</v>
      </c>
      <c r="E145" s="3">
        <v>1</v>
      </c>
      <c r="F145" s="3">
        <v>1</v>
      </c>
      <c r="G145" s="3">
        <v>1.18</v>
      </c>
      <c r="H145" s="3">
        <v>1.18</v>
      </c>
      <c r="I145" s="3">
        <v>1.18</v>
      </c>
      <c r="J145" s="3">
        <v>1.18</v>
      </c>
      <c r="K145" s="3">
        <v>1.18</v>
      </c>
      <c r="L145" s="3">
        <v>1.18</v>
      </c>
      <c r="M145" s="3">
        <v>1.18</v>
      </c>
      <c r="N145" s="3">
        <v>1.18</v>
      </c>
      <c r="O145" s="3">
        <v>1</v>
      </c>
      <c r="P145" s="3">
        <v>1.18</v>
      </c>
    </row>
    <row r="146" spans="1:16" x14ac:dyDescent="0.65">
      <c r="A146" s="2">
        <v>47899</v>
      </c>
      <c r="B146" s="2" t="s">
        <v>295</v>
      </c>
      <c r="C146" s="2" t="s">
        <v>301</v>
      </c>
      <c r="D146" s="3">
        <v>1</v>
      </c>
      <c r="E146" s="3">
        <v>1</v>
      </c>
      <c r="F146" s="3">
        <v>1</v>
      </c>
      <c r="G146" s="3">
        <v>1.18</v>
      </c>
      <c r="H146" s="3">
        <v>1.18</v>
      </c>
      <c r="I146" s="3">
        <v>1.18</v>
      </c>
      <c r="J146" s="3">
        <v>1.18</v>
      </c>
      <c r="K146" s="3">
        <v>1.18</v>
      </c>
      <c r="L146" s="3">
        <v>1.18</v>
      </c>
      <c r="M146" s="3">
        <v>1.18</v>
      </c>
      <c r="N146" s="3">
        <v>1.18</v>
      </c>
      <c r="O146" s="3">
        <v>1</v>
      </c>
      <c r="P146" s="3">
        <v>1.18</v>
      </c>
    </row>
    <row r="147" spans="1:16" x14ac:dyDescent="0.65">
      <c r="A147" s="2">
        <v>47909</v>
      </c>
      <c r="B147" s="2" t="s">
        <v>277</v>
      </c>
      <c r="C147" s="2" t="s">
        <v>302</v>
      </c>
      <c r="D147" s="3">
        <v>1.18</v>
      </c>
      <c r="E147" s="3">
        <v>1.18</v>
      </c>
      <c r="F147" s="3">
        <v>1.18</v>
      </c>
      <c r="G147" s="3">
        <v>1.18</v>
      </c>
      <c r="H147" s="3">
        <v>1.18</v>
      </c>
      <c r="I147" s="3">
        <v>1.18</v>
      </c>
      <c r="J147" s="3">
        <v>1.18</v>
      </c>
      <c r="K147" s="3">
        <v>1.18</v>
      </c>
      <c r="L147" s="3">
        <v>1.18</v>
      </c>
      <c r="M147" s="3">
        <v>1.18</v>
      </c>
      <c r="N147" s="3">
        <v>1.18</v>
      </c>
      <c r="O147" s="3">
        <v>1.18</v>
      </c>
      <c r="P147" s="3">
        <v>1.18</v>
      </c>
    </row>
    <row r="148" spans="1:16" x14ac:dyDescent="0.65">
      <c r="A148" s="2">
        <v>47912</v>
      </c>
      <c r="B148" s="2" t="s">
        <v>303</v>
      </c>
      <c r="C148" s="2" t="s">
        <v>304</v>
      </c>
      <c r="D148" s="3">
        <v>1.18</v>
      </c>
      <c r="E148" s="3">
        <v>1.18</v>
      </c>
      <c r="F148" s="3">
        <v>1.18</v>
      </c>
      <c r="G148" s="3">
        <v>1.18</v>
      </c>
      <c r="H148" s="3">
        <v>1.18</v>
      </c>
      <c r="I148" s="3">
        <v>1.18</v>
      </c>
      <c r="J148" s="3">
        <v>1.18</v>
      </c>
      <c r="K148" s="3">
        <v>1.18</v>
      </c>
      <c r="L148" s="3">
        <v>1.18</v>
      </c>
      <c r="M148" s="3">
        <v>1.18</v>
      </c>
      <c r="N148" s="3">
        <v>1.18</v>
      </c>
      <c r="O148" s="3">
        <v>1.18</v>
      </c>
      <c r="P148" s="3">
        <v>1.18</v>
      </c>
    </row>
    <row r="149" spans="1:16" x14ac:dyDescent="0.65">
      <c r="A149" s="2">
        <v>47917</v>
      </c>
      <c r="B149" s="2" t="s">
        <v>303</v>
      </c>
      <c r="C149" s="2" t="s">
        <v>305</v>
      </c>
      <c r="D149" s="3">
        <v>1.18</v>
      </c>
      <c r="E149" s="3">
        <v>1.18</v>
      </c>
      <c r="F149" s="3">
        <v>1.18</v>
      </c>
      <c r="G149" s="3">
        <v>1.18</v>
      </c>
      <c r="H149" s="3">
        <v>1.18</v>
      </c>
      <c r="I149" s="3">
        <v>1.18</v>
      </c>
      <c r="J149" s="3">
        <v>1.18</v>
      </c>
      <c r="K149" s="3">
        <v>1.18</v>
      </c>
      <c r="L149" s="3">
        <v>1.18</v>
      </c>
      <c r="M149" s="3">
        <v>1.18</v>
      </c>
      <c r="N149" s="3">
        <v>1.18</v>
      </c>
      <c r="O149" s="3">
        <v>1.18</v>
      </c>
      <c r="P149" s="3">
        <v>1.18</v>
      </c>
    </row>
    <row r="150" spans="1:16" x14ac:dyDescent="0.65">
      <c r="A150" s="2">
        <v>47918</v>
      </c>
      <c r="B150" s="2" t="s">
        <v>303</v>
      </c>
      <c r="C150" s="2" t="s">
        <v>306</v>
      </c>
      <c r="D150" s="3">
        <v>1.18</v>
      </c>
      <c r="E150" s="3">
        <v>1.18</v>
      </c>
      <c r="F150" s="3">
        <v>1.18</v>
      </c>
      <c r="G150" s="3">
        <v>1.18</v>
      </c>
      <c r="H150" s="3">
        <v>1.18</v>
      </c>
      <c r="I150" s="3">
        <v>1.18</v>
      </c>
      <c r="J150" s="3">
        <v>1.18</v>
      </c>
      <c r="K150" s="3">
        <v>1.18</v>
      </c>
      <c r="L150" s="3">
        <v>1.18</v>
      </c>
      <c r="M150" s="3">
        <v>1.18</v>
      </c>
      <c r="N150" s="3">
        <v>1.18</v>
      </c>
      <c r="O150" s="3">
        <v>1.18</v>
      </c>
      <c r="P150" s="3">
        <v>1.18</v>
      </c>
    </row>
    <row r="151" spans="1:16" x14ac:dyDescent="0.65">
      <c r="A151" s="2">
        <v>47927</v>
      </c>
      <c r="B151" s="2" t="s">
        <v>303</v>
      </c>
      <c r="C151" s="2" t="s">
        <v>307</v>
      </c>
      <c r="D151" s="3">
        <v>1.18</v>
      </c>
      <c r="E151" s="3">
        <v>1.18</v>
      </c>
      <c r="F151" s="3">
        <v>1.18</v>
      </c>
      <c r="G151" s="3">
        <v>1.18</v>
      </c>
      <c r="H151" s="3">
        <v>1.18</v>
      </c>
      <c r="I151" s="3">
        <v>1.18</v>
      </c>
      <c r="J151" s="3">
        <v>1.18</v>
      </c>
      <c r="K151" s="3">
        <v>1.18</v>
      </c>
      <c r="L151" s="3">
        <v>1.18</v>
      </c>
      <c r="M151" s="3">
        <v>1.18</v>
      </c>
      <c r="N151" s="3">
        <v>1.18</v>
      </c>
      <c r="O151" s="3">
        <v>1.18</v>
      </c>
      <c r="P151" s="3">
        <v>1.18</v>
      </c>
    </row>
    <row r="152" spans="1:16" x14ac:dyDescent="0.65">
      <c r="A152" s="2">
        <v>47929</v>
      </c>
      <c r="B152" s="2" t="s">
        <v>303</v>
      </c>
      <c r="C152" s="2" t="s">
        <v>308</v>
      </c>
      <c r="D152" s="3">
        <v>1.18</v>
      </c>
      <c r="E152" s="3">
        <v>1.18</v>
      </c>
      <c r="F152" s="3">
        <v>1.18</v>
      </c>
      <c r="G152" s="3">
        <v>1.18</v>
      </c>
      <c r="H152" s="3">
        <v>1.18</v>
      </c>
      <c r="I152" s="3">
        <v>1.18</v>
      </c>
      <c r="J152" s="3">
        <v>1.18</v>
      </c>
      <c r="K152" s="3">
        <v>1.18</v>
      </c>
      <c r="L152" s="3">
        <v>1.18</v>
      </c>
      <c r="M152" s="3">
        <v>1.18</v>
      </c>
      <c r="N152" s="3">
        <v>1.18</v>
      </c>
      <c r="O152" s="3">
        <v>1.18</v>
      </c>
      <c r="P152" s="3">
        <v>1.18</v>
      </c>
    </row>
    <row r="153" spans="1:16" x14ac:dyDescent="0.65">
      <c r="A153" s="2">
        <v>47936</v>
      </c>
      <c r="B153" s="2" t="s">
        <v>303</v>
      </c>
      <c r="C153" s="2" t="s">
        <v>309</v>
      </c>
      <c r="D153" s="3">
        <v>1.18</v>
      </c>
      <c r="E153" s="3">
        <v>1.18</v>
      </c>
      <c r="F153" s="3">
        <v>1.18</v>
      </c>
      <c r="G153" s="3">
        <v>1.18</v>
      </c>
      <c r="H153" s="3">
        <v>1.18</v>
      </c>
      <c r="I153" s="3">
        <v>1.18</v>
      </c>
      <c r="J153" s="3">
        <v>1.18</v>
      </c>
      <c r="K153" s="3">
        <v>1.18</v>
      </c>
      <c r="L153" s="3">
        <v>1.18</v>
      </c>
      <c r="M153" s="3">
        <v>1.18</v>
      </c>
      <c r="N153" s="3">
        <v>1.18</v>
      </c>
      <c r="O153" s="3">
        <v>1.18</v>
      </c>
      <c r="P153" s="3">
        <v>1.18</v>
      </c>
    </row>
    <row r="154" spans="1:16" x14ac:dyDescent="0.65">
      <c r="A154" s="2">
        <v>47940</v>
      </c>
      <c r="B154" s="2" t="s">
        <v>303</v>
      </c>
      <c r="C154" s="2" t="s">
        <v>310</v>
      </c>
      <c r="D154" s="3">
        <v>1.18</v>
      </c>
      <c r="E154" s="3">
        <v>1.18</v>
      </c>
      <c r="F154" s="3">
        <v>1.18</v>
      </c>
      <c r="G154" s="3">
        <v>1.18</v>
      </c>
      <c r="H154" s="3">
        <v>1.18</v>
      </c>
      <c r="I154" s="3">
        <v>1.18</v>
      </c>
      <c r="J154" s="3">
        <v>1.18</v>
      </c>
      <c r="K154" s="3">
        <v>1.18</v>
      </c>
      <c r="L154" s="3">
        <v>1.18</v>
      </c>
      <c r="M154" s="3">
        <v>1.18</v>
      </c>
      <c r="N154" s="3">
        <v>1.18</v>
      </c>
      <c r="O154" s="3">
        <v>1.18</v>
      </c>
      <c r="P154" s="3">
        <v>1.18</v>
      </c>
    </row>
    <row r="155" spans="1:16" x14ac:dyDescent="0.65">
      <c r="A155" s="2">
        <v>47942</v>
      </c>
      <c r="B155" s="2" t="s">
        <v>277</v>
      </c>
      <c r="C155" s="2" t="s">
        <v>311</v>
      </c>
      <c r="D155" s="3">
        <v>1.18</v>
      </c>
      <c r="E155" s="3">
        <v>1.18</v>
      </c>
      <c r="F155" s="3">
        <v>1.18</v>
      </c>
      <c r="G155" s="3">
        <v>1.18</v>
      </c>
      <c r="H155" s="3">
        <v>1.18</v>
      </c>
      <c r="I155" s="3">
        <v>1.18</v>
      </c>
      <c r="J155" s="3">
        <v>1.18</v>
      </c>
      <c r="K155" s="3">
        <v>1.18</v>
      </c>
      <c r="L155" s="3">
        <v>1.18</v>
      </c>
      <c r="M155" s="3">
        <v>1.18</v>
      </c>
      <c r="N155" s="3">
        <v>1.18</v>
      </c>
      <c r="O155" s="3">
        <v>1.18</v>
      </c>
      <c r="P155" s="3">
        <v>1.18</v>
      </c>
    </row>
    <row r="156" spans="1:16" x14ac:dyDescent="0.65">
      <c r="A156" s="2">
        <v>47945</v>
      </c>
      <c r="B156" s="2" t="s">
        <v>303</v>
      </c>
      <c r="C156" s="2" t="s">
        <v>312</v>
      </c>
      <c r="D156" s="3">
        <v>1.18</v>
      </c>
      <c r="E156" s="3">
        <v>1.18</v>
      </c>
      <c r="F156" s="3">
        <v>1.18</v>
      </c>
      <c r="G156" s="3">
        <v>1.18</v>
      </c>
      <c r="H156" s="3">
        <v>1.18</v>
      </c>
      <c r="I156" s="3">
        <v>1.18</v>
      </c>
      <c r="J156" s="3">
        <v>1.18</v>
      </c>
      <c r="K156" s="3">
        <v>1.18</v>
      </c>
      <c r="L156" s="3">
        <v>1.18</v>
      </c>
      <c r="M156" s="3">
        <v>1.18</v>
      </c>
      <c r="N156" s="3">
        <v>1.18</v>
      </c>
      <c r="O156" s="3">
        <v>1.18</v>
      </c>
      <c r="P156" s="3">
        <v>1.18</v>
      </c>
    </row>
    <row r="157" spans="1:16" x14ac:dyDescent="0.65">
      <c r="A157" s="2">
        <v>47971</v>
      </c>
      <c r="B157" s="2" t="s">
        <v>206</v>
      </c>
      <c r="C157" s="2" t="s">
        <v>313</v>
      </c>
      <c r="D157" s="3">
        <v>1.18</v>
      </c>
      <c r="E157" s="3">
        <v>1.18</v>
      </c>
      <c r="F157" s="3">
        <v>1.18</v>
      </c>
      <c r="G157" s="3">
        <v>1.18</v>
      </c>
      <c r="H157" s="3">
        <v>1.18</v>
      </c>
      <c r="I157" s="3">
        <v>1.18</v>
      </c>
      <c r="J157" s="3">
        <v>1.18</v>
      </c>
      <c r="K157" s="3">
        <v>1.18</v>
      </c>
      <c r="L157" s="3">
        <v>1.18</v>
      </c>
      <c r="M157" s="3">
        <v>1.18</v>
      </c>
      <c r="N157" s="3">
        <v>1.18</v>
      </c>
      <c r="O157" s="3">
        <v>1.18</v>
      </c>
      <c r="P157" s="3">
        <v>1.18</v>
      </c>
    </row>
    <row r="158" spans="1:16" x14ac:dyDescent="0.65">
      <c r="A158" s="2">
        <v>47991</v>
      </c>
      <c r="B158" s="2" t="s">
        <v>206</v>
      </c>
      <c r="C158" s="2" t="s">
        <v>314</v>
      </c>
      <c r="D158" s="3">
        <v>1.18</v>
      </c>
      <c r="E158" s="3">
        <v>1.18</v>
      </c>
      <c r="F158" s="3">
        <v>1.18</v>
      </c>
      <c r="G158" s="3">
        <v>1.18</v>
      </c>
      <c r="H158" s="3">
        <v>1.18</v>
      </c>
      <c r="I158" s="3">
        <v>1.18</v>
      </c>
      <c r="J158" s="3">
        <v>1.18</v>
      </c>
      <c r="K158" s="3">
        <v>1.18</v>
      </c>
      <c r="L158" s="3">
        <v>1.18</v>
      </c>
      <c r="M158" s="3">
        <v>1.18</v>
      </c>
      <c r="N158" s="3">
        <v>1.18</v>
      </c>
      <c r="O158" s="3">
        <v>1.18</v>
      </c>
      <c r="P158" s="3">
        <v>1.18</v>
      </c>
    </row>
    <row r="159" spans="1:16" x14ac:dyDescent="0.65">
      <c r="A159" s="2">
        <v>89532</v>
      </c>
      <c r="B159" s="2" t="s">
        <v>273</v>
      </c>
      <c r="C159" s="2" t="s">
        <v>315</v>
      </c>
      <c r="D159" s="3">
        <v>0.7</v>
      </c>
      <c r="E159" s="3">
        <v>0.7</v>
      </c>
      <c r="F159" s="3">
        <v>0.7</v>
      </c>
      <c r="G159" s="3">
        <v>0.7</v>
      </c>
      <c r="H159" s="3">
        <v>0.7</v>
      </c>
      <c r="I159" s="3">
        <v>0.7</v>
      </c>
      <c r="J159" s="3">
        <v>0.7</v>
      </c>
      <c r="K159" s="3">
        <v>0.7</v>
      </c>
      <c r="L159" s="3">
        <v>0.7</v>
      </c>
      <c r="M159" s="3">
        <v>0.7</v>
      </c>
      <c r="N159" s="3">
        <v>0.7</v>
      </c>
      <c r="O159" s="3">
        <v>0.7</v>
      </c>
      <c r="P159" s="3">
        <v>0.7</v>
      </c>
    </row>
    <row r="160" spans="1:16" x14ac:dyDescent="0.65">
      <c r="A160" s="1" t="s">
        <v>316</v>
      </c>
      <c r="B160" s="1" t="s">
        <v>316</v>
      </c>
      <c r="C160" s="1" t="s">
        <v>316</v>
      </c>
      <c r="D160" s="1" t="s">
        <v>316</v>
      </c>
      <c r="E160" s="1" t="s">
        <v>316</v>
      </c>
      <c r="F160" s="1" t="s">
        <v>316</v>
      </c>
      <c r="G160" s="1" t="s">
        <v>316</v>
      </c>
      <c r="H160" s="1" t="s">
        <v>316</v>
      </c>
      <c r="I160" s="1" t="s">
        <v>316</v>
      </c>
      <c r="J160" s="1" t="s">
        <v>316</v>
      </c>
      <c r="K160" s="1" t="s">
        <v>316</v>
      </c>
      <c r="L160" s="1" t="s">
        <v>316</v>
      </c>
      <c r="M160" s="1" t="s">
        <v>316</v>
      </c>
      <c r="N160" s="1" t="s">
        <v>316</v>
      </c>
      <c r="O160" s="1" t="s">
        <v>316</v>
      </c>
      <c r="P160" s="1" t="s">
        <v>316</v>
      </c>
    </row>
  </sheetData>
  <sheetProtection algorithmName="SHA-512" hashValue="9RJCbk1Hhq1/noOINzgcyOASF5Ai1CXuIPsgRA3Uem51AJAgEMWADJoGyts4PQvqZtDGIvUlz9Wuc4U4oagXrw==" saltValue="nrdrRxSH973hk51H7DN4+Q==" spinCount="100000" sheet="1" objects="1" scenario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60F34-52D5-462C-9F7F-30D63256F12E}">
  <sheetPr>
    <tabColor theme="0" tint="-0.499984740745262"/>
  </sheetPr>
  <dimension ref="A1:D2"/>
  <sheetViews>
    <sheetView workbookViewId="0">
      <selection activeCell="D23" sqref="D23"/>
    </sheetView>
  </sheetViews>
  <sheetFormatPr defaultRowHeight="18.45" x14ac:dyDescent="0.65"/>
  <sheetData>
    <row r="1" spans="1:4" x14ac:dyDescent="0.65">
      <c r="A1" t="s">
        <v>375</v>
      </c>
      <c r="B1" t="s">
        <v>376</v>
      </c>
      <c r="C1" t="s">
        <v>377</v>
      </c>
      <c r="D1" t="s">
        <v>378</v>
      </c>
    </row>
    <row r="2" spans="1:4" x14ac:dyDescent="0.65">
      <c r="A2" t="str">
        <f>算定シート!$B$4</f>
        <v>電気式ヒートポンプ空調</v>
      </c>
      <c r="B2">
        <f>算定シート!$D$76</f>
        <v>0</v>
      </c>
      <c r="C2">
        <f>算定シート!$E$76</f>
        <v>0</v>
      </c>
      <c r="D2">
        <v>0</v>
      </c>
    </row>
  </sheetData>
  <sheetProtection algorithmName="SHA-512" hashValue="i0mv4gissFRyFV/kA9JToFb6L/71DjZ74674hI9nL0HREtsAiFcDOKoMihgSovw6YBNCS9Wc7uZwo+U/d7y4UA==" saltValue="NP+AMydsD9dVwMFhO+m0bQ==" spinCount="100000" sheet="1" objects="1" scenarios="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8 5 1 r U 7 m y u p + j A A A A 9 Q A A A B I A H A B D b 2 5 m a W c v U G F j a 2 F n Z S 5 4 b W w g o h g A K K A U A A A A A A A A A A A A A A A A A A A A A A A A A A A A h Y 8 x D o I w G I W v Q r r T l u p A y E 8 Z 3 I w k J C b G t S k V q l A M L Z a 7 O X g k r y B G U T f H 9 7 5 v e O 9 + v U E 2 t k 1 w U b 3 V n U l R h C k K l J F d q U 2 V o s E d w h h l H A o h T 6 J S w S Q b m 4 y 2 T F H t 3 D k h x H u P / Q J 3 f U U Y p R H Z 5 5 u t r F U r 0 E f W / + V Q G + u E k Q p x 2 L 3 G c I b j J Y 7 p N A n I 3 E G u z Z e z i T 3 p T w m r o X F D r / h R h O s C y B y B v C / w B 1 B L A w Q U A A I A C A D z n W t 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5 1 r U y i K R 7 g O A A A A E Q A A A B M A H A B G b 3 J t d W x h c y 9 T Z W N 0 a W 9 u M S 5 t I K I Y A C i g F A A A A A A A A A A A A A A A A A A A A A A A A A A A A C t O T S 7 J z M 9 T C I b Q h t Y A U E s B A i 0 A F A A C A A g A 8 5 1 r U 7 m y u p + j A A A A 9 Q A A A B I A A A A A A A A A A A A A A A A A A A A A A E N v b m Z p Z y 9 Q Y W N r Y W d l L n h t b F B L A Q I t A B Q A A g A I A P O d a 1 M P y u m r p A A A A O k A A A A T A A A A A A A A A A A A A A A A A O 8 A A A B b Q 2 9 u d G V u d F 9 U e X B l c 1 0 u e G 1 s U E s B A i 0 A F A A C A A g A 8 5 1 r U 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0 n Z j T e P d F D q d N e s t k E M x o A A A A A A g A A A A A A A 2 Y A A M A A A A A Q A A A A 4 6 n 8 g e a 8 i d V V 9 T 5 c Y Z i Q k w A A A A A E g A A A o A A A A B A A A A A s 3 O Y j y p 3 c A p p 8 0 + e R o c L u U A A A A A O S j F F f 9 x 5 K 6 K j 7 T w 9 Y u e W 4 Q q I t w g Q r O E c D u 6 + H b M O M R m F 4 6 G a T d J A i a 7 Z k T y b o 9 T 7 A H U / f 7 N o B F u v N f F I U E 3 s 3 q f E z l m Z 3 i J 8 X I c l a i / 2 w F A A A A D H Q H z n D f / p 9 T Y e B v 8 c 5 D X Q m b 5 E l < / D a t a M a s h u p > 
</file>

<file path=customXml/itemProps1.xml><?xml version="1.0" encoding="utf-8"?>
<ds:datastoreItem xmlns:ds="http://schemas.openxmlformats.org/officeDocument/2006/customXml" ds:itemID="{09465421-8C7A-41F5-B6F2-A63F33EEA9A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49</vt:i4>
      </vt:variant>
    </vt:vector>
  </HeadingPairs>
  <TitlesOfParts>
    <vt:vector size="55" baseType="lpstr">
      <vt:lpstr>更新履歴</vt:lpstr>
      <vt:lpstr>算定シート</vt:lpstr>
      <vt:lpstr>非表示シート⇒</vt:lpstr>
      <vt:lpstr>冷房</vt:lpstr>
      <vt:lpstr>暖房</vt:lpstr>
      <vt:lpstr>集計用</vt:lpstr>
      <vt:lpstr>算定シート!Print_Area</vt:lpstr>
      <vt:lpstr>その他</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藤井　吉子</dc:creator>
  <cp:lastModifiedBy>oa</cp:lastModifiedBy>
  <cp:lastPrinted>2025-05-26T11:59:19Z</cp:lastPrinted>
  <dcterms:created xsi:type="dcterms:W3CDTF">2015-06-05T18:17:20Z</dcterms:created>
  <dcterms:modified xsi:type="dcterms:W3CDTF">2025-05-26T11:59:40Z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2021-09-28T04:50:02Z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a4c2bf04-1c6f-43de-983d-01686ce823bf</vt:lpwstr>
  </property>
  <property fmtid="{D5CDD505-2E9C-101B-9397-08002B2CF9AE}" pid="8" name="MSIP_Label_ea60d57e-af5b-4752-ac57-3e4f28ca11dc_ContentBits">
    <vt:lpwstr>0</vt:lpwstr>
  </property>
</Properties>
</file>