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40737875-8098-4E0C-B1C4-82EE0BBB6E25}" xr6:coauthVersionLast="47" xr6:coauthVersionMax="47" xr10:uidLastSave="{00000000-0000-0000-0000-000000000000}"/>
  <bookViews>
    <workbookView xWindow="-110" yWindow="-110" windowWidth="22780" windowHeight="14660" xr2:uid="{20B5ABF5-CC73-4E78-902C-24A1D4829014}"/>
  </bookViews>
  <sheets>
    <sheet name="概要" sheetId="6" r:id="rId1"/>
    <sheet name="輸出G" sheetId="11" r:id="rId2"/>
    <sheet name="輸出" sheetId="1" r:id="rId3"/>
    <sheet name="輸出 (2)" sheetId="8" r:id="rId4"/>
    <sheet name="輸出 (3)" sheetId="9" r:id="rId5"/>
    <sheet name="WGDP" sheetId="12" r:id="rId6"/>
    <sheet name="WGDP(2)" sheetId="14" r:id="rId7"/>
    <sheet name="WGDP(3)" sheetId="15" r:id="rId8"/>
    <sheet name="検定" sheetId="16" r:id="rId9"/>
    <sheet name="演習" sheetId="2" r:id="rId10"/>
  </sheets>
  <definedNames>
    <definedName name="solver_eng" localSheetId="5" hidden="1">1</definedName>
    <definedName name="solver_eng" localSheetId="6" hidden="1">1</definedName>
    <definedName name="solver_eng" localSheetId="7" hidden="1">1</definedName>
    <definedName name="solver_eng" localSheetId="2" hidden="1">1</definedName>
    <definedName name="solver_eng" localSheetId="3" hidden="1">1</definedName>
    <definedName name="solver_eng" localSheetId="4" hidden="1">1</definedName>
    <definedName name="solver_eng" localSheetId="1" hidden="1">1</definedName>
    <definedName name="solver_neg" localSheetId="5" hidden="1">1</definedName>
    <definedName name="solver_neg" localSheetId="6" hidden="1">1</definedName>
    <definedName name="solver_neg" localSheetId="7" hidden="1">1</definedName>
    <definedName name="solver_neg" localSheetId="2" hidden="1">1</definedName>
    <definedName name="solver_neg" localSheetId="3" hidden="1">1</definedName>
    <definedName name="solver_neg" localSheetId="4" hidden="1">1</definedName>
    <definedName name="solver_neg" localSheetId="1" hidden="1">1</definedName>
    <definedName name="solver_num" localSheetId="5" hidden="1">0</definedName>
    <definedName name="solver_num" localSheetId="6" hidden="1">0</definedName>
    <definedName name="solver_num" localSheetId="7" hidden="1">0</definedName>
    <definedName name="solver_num" localSheetId="2" hidden="1">0</definedName>
    <definedName name="solver_num" localSheetId="3" hidden="1">0</definedName>
    <definedName name="solver_num" localSheetId="4" hidden="1">0</definedName>
    <definedName name="solver_num" localSheetId="1" hidden="1">0</definedName>
    <definedName name="solver_opt" localSheetId="5" hidden="1">WGDP!#REF!</definedName>
    <definedName name="solver_opt" localSheetId="6" hidden="1">'WGDP(2)'!#REF!</definedName>
    <definedName name="solver_opt" localSheetId="7" hidden="1">'WGDP(3)'!#REF!</definedName>
    <definedName name="solver_opt" localSheetId="2" hidden="1">輸出!#REF!</definedName>
    <definedName name="solver_opt" localSheetId="3" hidden="1">'輸出 (2)'!#REF!</definedName>
    <definedName name="solver_opt" localSheetId="4" hidden="1">'輸出 (3)'!#REF!</definedName>
    <definedName name="solver_opt" localSheetId="1" hidden="1">輸出G!#REF!</definedName>
    <definedName name="solver_typ" localSheetId="5" hidden="1">1</definedName>
    <definedName name="solver_typ" localSheetId="6" hidden="1">1</definedName>
    <definedName name="solver_typ" localSheetId="7" hidden="1">1</definedName>
    <definedName name="solver_typ" localSheetId="2" hidden="1">1</definedName>
    <definedName name="solver_typ" localSheetId="3" hidden="1">1</definedName>
    <definedName name="solver_typ" localSheetId="4" hidden="1">1</definedName>
    <definedName name="solver_typ" localSheetId="1" hidden="1">1</definedName>
    <definedName name="solver_val" localSheetId="5" hidden="1">0</definedName>
    <definedName name="solver_val" localSheetId="6" hidden="1">0</definedName>
    <definedName name="solver_val" localSheetId="7" hidden="1">0</definedName>
    <definedName name="solver_val" localSheetId="2" hidden="1">0</definedName>
    <definedName name="solver_val" localSheetId="3" hidden="1">0</definedName>
    <definedName name="solver_val" localSheetId="4" hidden="1">0</definedName>
    <definedName name="solver_val" localSheetId="1" hidden="1">0</definedName>
    <definedName name="solver_ver" localSheetId="5" hidden="1">3</definedName>
    <definedName name="solver_ver" localSheetId="6" hidden="1">3</definedName>
    <definedName name="solver_ver" localSheetId="7" hidden="1">3</definedName>
    <definedName name="solver_ver" localSheetId="2" hidden="1">3</definedName>
    <definedName name="solver_ver" localSheetId="3" hidden="1">3</definedName>
    <definedName name="solver_ver" localSheetId="4" hidden="1">3</definedName>
    <definedName name="solver_ver" localSheetId="1"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5" l="1"/>
  <c r="B61" i="15"/>
  <c r="D60" i="15"/>
  <c r="B60"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4" i="15"/>
  <c r="D61" i="14"/>
  <c r="B61" i="14"/>
  <c r="D60" i="14"/>
  <c r="B60"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5" i="14"/>
  <c r="D4" i="14"/>
  <c r="B62" i="14" l="1"/>
  <c r="B63" i="14" s="1"/>
  <c r="B64" i="14" s="1"/>
  <c r="D62" i="14"/>
  <c r="B62" i="15"/>
  <c r="D62" i="15"/>
  <c r="B63" i="15" s="1"/>
  <c r="B64" i="15" s="1"/>
  <c r="D61" i="12" l="1"/>
  <c r="B61" i="12"/>
  <c r="D60" i="12"/>
  <c r="B60"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B62" i="12" l="1"/>
  <c r="B63" i="12" s="1"/>
  <c r="B64" i="12" s="1"/>
  <c r="D62" i="12"/>
  <c r="D61" i="9"/>
  <c r="B61" i="9"/>
  <c r="D60" i="9"/>
  <c r="B60"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61" i="8"/>
  <c r="B61" i="8"/>
  <c r="D60" i="8"/>
  <c r="B60"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B62" i="9" l="1"/>
  <c r="D62" i="9"/>
  <c r="B62" i="8"/>
  <c r="D62" i="8"/>
  <c r="B63" i="9" l="1"/>
  <c r="B64" i="9" s="1"/>
  <c r="B63" i="8"/>
  <c r="B64" i="8" s="1"/>
  <c r="D61" i="1" l="1"/>
  <c r="B61" i="1"/>
  <c r="D60" i="1"/>
  <c r="D62" i="1" s="1"/>
  <c r="B60" i="1"/>
  <c r="B62" i="1" s="1"/>
  <c r="B63" i="1" s="1"/>
  <c r="B64" i="1" s="1"/>
  <c r="D60" i="2"/>
  <c r="D59" i="2"/>
  <c r="B60" i="2"/>
  <c r="B59" i="2"/>
  <c r="D4" i="2"/>
  <c r="D5" i="2"/>
  <c r="D6" i="2"/>
  <c r="D7" i="2"/>
  <c r="D8" i="2"/>
  <c r="D9" i="2"/>
  <c r="D10" i="2"/>
  <c r="D11" i="2"/>
  <c r="D12" i="2"/>
  <c r="D13" i="2"/>
  <c r="D14" i="2"/>
  <c r="D15" i="2"/>
  <c r="D16" i="2"/>
  <c r="D17" i="2"/>
  <c r="D18" i="2"/>
  <c r="D19" i="2"/>
  <c r="D20" i="2"/>
  <c r="D21" i="2"/>
  <c r="D22" i="2"/>
  <c r="D23" i="2"/>
  <c r="D24" i="2"/>
  <c r="D25" i="2"/>
  <c r="D26" i="2"/>
  <c r="D27" i="2"/>
  <c r="D28" i="2"/>
  <c r="D29" i="2"/>
  <c r="D3" i="2"/>
  <c r="D61" i="2" l="1"/>
  <c r="B61" i="2"/>
  <c r="B62" i="2" s="1"/>
  <c r="B63" i="2" s="1"/>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4" i="1"/>
</calcChain>
</file>

<file path=xl/sharedStrings.xml><?xml version="1.0" encoding="utf-8"?>
<sst xmlns="http://schemas.openxmlformats.org/spreadsheetml/2006/main" count="613" uniqueCount="86">
  <si>
    <t>year</t>
    <phoneticPr fontId="1"/>
  </si>
  <si>
    <t>In_E</t>
    <phoneticPr fontId="1"/>
  </si>
  <si>
    <t>In_Y</t>
    <phoneticPr fontId="1"/>
  </si>
  <si>
    <t>兆＄</t>
    <rPh sb="0" eb="1">
      <t>チョウ</t>
    </rPh>
    <phoneticPr fontId="1"/>
  </si>
  <si>
    <t>D</t>
    <phoneticPr fontId="1"/>
  </si>
  <si>
    <t>DIn_Y</t>
    <phoneticPr fontId="1"/>
  </si>
  <si>
    <t>概要</t>
  </si>
  <si>
    <t>回帰統計</t>
  </si>
  <si>
    <t>重相関 R</t>
  </si>
  <si>
    <t>重決定 R2</t>
  </si>
  <si>
    <t>補正 R2</t>
  </si>
  <si>
    <t>標準誤差</t>
  </si>
  <si>
    <t>観測数</t>
  </si>
  <si>
    <t>分散分析表</t>
  </si>
  <si>
    <t>回帰</t>
  </si>
  <si>
    <t>残差</t>
  </si>
  <si>
    <t>合計</t>
  </si>
  <si>
    <t>切片</t>
  </si>
  <si>
    <t>自由度</t>
  </si>
  <si>
    <t>変動</t>
  </si>
  <si>
    <t>分散</t>
  </si>
  <si>
    <t>観測された分散比</t>
  </si>
  <si>
    <t>有意 F</t>
  </si>
  <si>
    <t>係数</t>
  </si>
  <si>
    <t xml:space="preserve">t </t>
  </si>
  <si>
    <t>P-値</t>
  </si>
  <si>
    <t>下限 95%</t>
  </si>
  <si>
    <t>上限 95%</t>
  </si>
  <si>
    <t>下限 95.0%</t>
  </si>
  <si>
    <t>上限 95.0%</t>
  </si>
  <si>
    <t>In_E</t>
  </si>
  <si>
    <t>残差出力</t>
  </si>
  <si>
    <t>観測値</t>
  </si>
  <si>
    <t>標準残差</t>
  </si>
  <si>
    <t>確率</t>
  </si>
  <si>
    <t>百分位数</t>
  </si>
  <si>
    <t>In_Y</t>
  </si>
  <si>
    <t>予測値: In_E</t>
  </si>
  <si>
    <t>YEAR</t>
  </si>
  <si>
    <t>lnE</t>
  </si>
  <si>
    <t>lnY</t>
  </si>
  <si>
    <t>D</t>
  </si>
  <si>
    <t>DlnY</t>
  </si>
  <si>
    <t>予測値: lnE</t>
  </si>
  <si>
    <t>Y</t>
    <phoneticPr fontId="1"/>
  </si>
  <si>
    <t>X</t>
    <phoneticPr fontId="1"/>
  </si>
  <si>
    <t>DIn_Y</t>
  </si>
  <si>
    <t>概要</t>
    <rPh sb="0" eb="2">
      <t>ガイヨウ</t>
    </rPh>
    <phoneticPr fontId="1"/>
  </si>
  <si>
    <t>演習</t>
    <rPh sb="0" eb="2">
      <t>エンシュウ</t>
    </rPh>
    <phoneticPr fontId="1"/>
  </si>
  <si>
    <t>輸出</t>
    <rPh sb="0" eb="2">
      <t>ユシュツ</t>
    </rPh>
    <phoneticPr fontId="1"/>
  </si>
  <si>
    <t>兆円</t>
    <rPh sb="0" eb="1">
      <t>チョウ</t>
    </rPh>
    <rPh sb="1" eb="2">
      <t>エン</t>
    </rPh>
    <phoneticPr fontId="1"/>
  </si>
  <si>
    <t>輸出額のデータ
https://www.customs.go.jp/toukei/suii/html/nenbet.htm</t>
    <rPh sb="0" eb="3">
      <t>ユシュツガク</t>
    </rPh>
    <phoneticPr fontId="1"/>
  </si>
  <si>
    <t>世界GDPのデータ
https://unstats.un.org/unsd/snaama/downloads</t>
    <rPh sb="0" eb="2">
      <t>セカイ</t>
    </rPh>
    <phoneticPr fontId="1"/>
  </si>
  <si>
    <t>輸出(2)</t>
    <rPh sb="0" eb="2">
      <t>ユシュツ</t>
    </rPh>
    <phoneticPr fontId="1"/>
  </si>
  <si>
    <t>輸出(3)</t>
    <rPh sb="0" eb="2">
      <t>ユシュツ</t>
    </rPh>
    <phoneticPr fontId="1"/>
  </si>
  <si>
    <t>全世界GDP</t>
    <rPh sb="0" eb="3">
      <t>ゼンセカイ</t>
    </rPh>
    <phoneticPr fontId="1"/>
  </si>
  <si>
    <t>日本の輸出</t>
    <rPh sb="0" eb="2">
      <t>ニホン</t>
    </rPh>
    <rPh sb="3" eb="5">
      <t>ユシュツ</t>
    </rPh>
    <phoneticPr fontId="1"/>
  </si>
  <si>
    <t>輸出G</t>
    <rPh sb="0" eb="2">
      <t>ユシュツ</t>
    </rPh>
    <phoneticPr fontId="1"/>
  </si>
  <si>
    <t>シート名</t>
    <rPh sb="3" eb="4">
      <t>ナ</t>
    </rPh>
    <phoneticPr fontId="1"/>
  </si>
  <si>
    <t>シートの内容</t>
    <rPh sb="4" eb="6">
      <t>ナイヨウ</t>
    </rPh>
    <phoneticPr fontId="1"/>
  </si>
  <si>
    <t>　各シートの概要を説明しています。</t>
    <rPh sb="1" eb="2">
      <t>カク</t>
    </rPh>
    <rPh sb="6" eb="8">
      <t>ガイヨウ</t>
    </rPh>
    <rPh sb="9" eb="11">
      <t>セツメイ</t>
    </rPh>
    <phoneticPr fontId="1"/>
  </si>
  <si>
    <t>F</t>
    <phoneticPr fontId="1"/>
  </si>
  <si>
    <t>P</t>
    <phoneticPr fontId="1"/>
  </si>
  <si>
    <t>InE</t>
    <phoneticPr fontId="1"/>
  </si>
  <si>
    <r>
      <t xml:space="preserve">　日本の輸出 ＝ </t>
    </r>
    <r>
      <rPr>
        <sz val="12"/>
        <color theme="1" tint="0.249977111117893"/>
        <rFont val="Calibri"/>
        <family val="1"/>
        <charset val="161"/>
      </rPr>
      <t>α</t>
    </r>
    <r>
      <rPr>
        <sz val="12"/>
        <color theme="1" tint="0.249977111117893"/>
        <rFont val="UD デジタル 教科書体 NK-R"/>
        <family val="1"/>
        <charset val="128"/>
      </rPr>
      <t xml:space="preserve"> ＋ </t>
    </r>
    <r>
      <rPr>
        <sz val="12"/>
        <color theme="1" tint="0.249977111117893"/>
        <rFont val="Calibri"/>
        <family val="1"/>
        <charset val="161"/>
      </rPr>
      <t>β</t>
    </r>
    <r>
      <rPr>
        <sz val="12"/>
        <color theme="1" tint="0.249977111117893"/>
        <rFont val="Calibri"/>
        <family val="1"/>
      </rPr>
      <t>×</t>
    </r>
    <r>
      <rPr>
        <sz val="12"/>
        <color theme="1" tint="0.249977111117893"/>
        <rFont val="UD デジタル 教科書体 NK-R"/>
        <family val="1"/>
        <charset val="128"/>
      </rPr>
      <t xml:space="preserve">世界のGDP ＋ ui　という輸出関数を設定し、前期と後期に分けた推定ができるように変形します。
　　　In Ei = </t>
    </r>
    <r>
      <rPr>
        <sz val="12"/>
        <color theme="1" tint="0.249977111117893"/>
        <rFont val="Calibri"/>
        <family val="1"/>
        <charset val="161"/>
      </rPr>
      <t>α</t>
    </r>
    <r>
      <rPr>
        <sz val="12"/>
        <color theme="1" tint="0.249977111117893"/>
        <rFont val="Calibri"/>
        <family val="1"/>
      </rPr>
      <t xml:space="preserve">  +  </t>
    </r>
    <r>
      <rPr>
        <sz val="12"/>
        <color theme="1" tint="0.249977111117893"/>
        <rFont val="Calibri"/>
        <family val="1"/>
        <charset val="161"/>
      </rPr>
      <t>β</t>
    </r>
    <r>
      <rPr>
        <sz val="12"/>
        <color theme="1" tint="0.249977111117893"/>
        <rFont val="UD デジタル 教科書体 NK-R"/>
        <family val="1"/>
        <charset val="128"/>
      </rPr>
      <t xml:space="preserve"> </t>
    </r>
    <r>
      <rPr>
        <sz val="12"/>
        <color theme="1" tint="0.249977111117893"/>
        <rFont val="Calibri"/>
        <family val="1"/>
      </rPr>
      <t xml:space="preserve">In Yi   +  </t>
    </r>
    <r>
      <rPr>
        <sz val="12"/>
        <color theme="1" tint="0.249977111117893"/>
        <rFont val="Calibri"/>
        <family val="1"/>
        <charset val="161"/>
      </rPr>
      <t>γ</t>
    </r>
    <r>
      <rPr>
        <sz val="12"/>
        <color theme="1" tint="0.249977111117893"/>
        <rFont val="UD デジタル 教科書体 NK-R"/>
        <family val="1"/>
        <charset val="128"/>
      </rPr>
      <t xml:space="preserve"> </t>
    </r>
    <r>
      <rPr>
        <sz val="12"/>
        <color theme="1" tint="0.249977111117893"/>
        <rFont val="Calibri"/>
        <family val="1"/>
      </rPr>
      <t xml:space="preserve">Di  +  </t>
    </r>
    <r>
      <rPr>
        <sz val="12"/>
        <color theme="1" tint="0.249977111117893"/>
        <rFont val="Calibri"/>
        <family val="1"/>
        <charset val="161"/>
      </rPr>
      <t>δ</t>
    </r>
    <r>
      <rPr>
        <sz val="12"/>
        <color theme="1" tint="0.249977111117893"/>
        <rFont val="Calibri"/>
        <family val="1"/>
      </rPr>
      <t xml:space="preserve"> (Di InYi )  +  ui</t>
    </r>
    <rPh sb="1" eb="3">
      <t>ニホン</t>
    </rPh>
    <rPh sb="4" eb="6">
      <t>ユシュツ</t>
    </rPh>
    <rPh sb="15" eb="17">
      <t>セカイ</t>
    </rPh>
    <rPh sb="30" eb="32">
      <t>ユシュツ</t>
    </rPh>
    <rPh sb="32" eb="34">
      <t>カンスウ</t>
    </rPh>
    <rPh sb="35" eb="37">
      <t>セッテイ</t>
    </rPh>
    <rPh sb="39" eb="41">
      <t>ゼンキ</t>
    </rPh>
    <rPh sb="42" eb="44">
      <t>コウキ</t>
    </rPh>
    <rPh sb="45" eb="46">
      <t>ワ</t>
    </rPh>
    <rPh sb="48" eb="50">
      <t>スイテイ</t>
    </rPh>
    <rPh sb="57" eb="59">
      <t>ヘンケイ</t>
    </rPh>
    <phoneticPr fontId="1"/>
  </si>
  <si>
    <t>日本の輸出額を世界のGDPで説明する場合</t>
    <rPh sb="0" eb="2">
      <t>ニホン</t>
    </rPh>
    <rPh sb="3" eb="6">
      <t>ユシュツガク</t>
    </rPh>
    <rPh sb="7" eb="9">
      <t>セカイ</t>
    </rPh>
    <rPh sb="14" eb="16">
      <t>セツメイ</t>
    </rPh>
    <rPh sb="18" eb="20">
      <t>バアイ</t>
    </rPh>
    <phoneticPr fontId="1"/>
  </si>
  <si>
    <t>世界のGDPを2008年以前と2009年以後に分けた場合のF検定結果</t>
    <rPh sb="0" eb="2">
      <t>セカイ</t>
    </rPh>
    <rPh sb="11" eb="12">
      <t>ネン</t>
    </rPh>
    <rPh sb="12" eb="14">
      <t>イゼン</t>
    </rPh>
    <rPh sb="19" eb="20">
      <t>ネン</t>
    </rPh>
    <rPh sb="20" eb="22">
      <t>イゴ</t>
    </rPh>
    <rPh sb="23" eb="24">
      <t>ワ</t>
    </rPh>
    <rPh sb="26" eb="28">
      <t>バアイ</t>
    </rPh>
    <rPh sb="30" eb="32">
      <t>ケンテイ</t>
    </rPh>
    <rPh sb="32" eb="34">
      <t>ケッカ</t>
    </rPh>
    <phoneticPr fontId="1"/>
  </si>
  <si>
    <t>世界のGDPを2007以前と2008年以後に分けた場合のF検定結果</t>
    <rPh sb="0" eb="2">
      <t>セカイ</t>
    </rPh>
    <rPh sb="11" eb="13">
      <t>イゼン</t>
    </rPh>
    <rPh sb="18" eb="19">
      <t>ネン</t>
    </rPh>
    <rPh sb="19" eb="21">
      <t>イゴ</t>
    </rPh>
    <rPh sb="22" eb="23">
      <t>ワ</t>
    </rPh>
    <rPh sb="25" eb="27">
      <t>バアイ</t>
    </rPh>
    <rPh sb="29" eb="31">
      <t>ケンテイ</t>
    </rPh>
    <rPh sb="31" eb="33">
      <t>ケッカ</t>
    </rPh>
    <phoneticPr fontId="1"/>
  </si>
  <si>
    <t>世界のGDPを2009年以前と2010年以後に分けた場合のF検定結果</t>
    <rPh sb="0" eb="2">
      <t>セカイ</t>
    </rPh>
    <rPh sb="11" eb="12">
      <t>ネン</t>
    </rPh>
    <rPh sb="12" eb="14">
      <t>イゼン</t>
    </rPh>
    <rPh sb="19" eb="20">
      <t>ネン</t>
    </rPh>
    <rPh sb="20" eb="22">
      <t>イゴ</t>
    </rPh>
    <rPh sb="23" eb="24">
      <t>ワ</t>
    </rPh>
    <rPh sb="26" eb="28">
      <t>バアイ</t>
    </rPh>
    <rPh sb="30" eb="32">
      <t>ケンテイ</t>
    </rPh>
    <rPh sb="32" eb="34">
      <t>ケッカ</t>
    </rPh>
    <phoneticPr fontId="1"/>
  </si>
  <si>
    <t>世界のGDPを日本の輸出額で説明する場合</t>
    <rPh sb="0" eb="2">
      <t>セカイ</t>
    </rPh>
    <rPh sb="7" eb="9">
      <t>ニホン</t>
    </rPh>
    <rPh sb="10" eb="13">
      <t>ユシュツガク</t>
    </rPh>
    <rPh sb="14" eb="16">
      <t>セツメイ</t>
    </rPh>
    <rPh sb="18" eb="20">
      <t>バアイ</t>
    </rPh>
    <phoneticPr fontId="1"/>
  </si>
  <si>
    <t>日本の輸出額を2007以前と2008年以後に分けた場合のF検定結果</t>
    <rPh sb="0" eb="2">
      <t>ニホン</t>
    </rPh>
    <rPh sb="3" eb="6">
      <t>ユシュツガク</t>
    </rPh>
    <rPh sb="11" eb="13">
      <t>イゼン</t>
    </rPh>
    <rPh sb="18" eb="19">
      <t>ネン</t>
    </rPh>
    <rPh sb="19" eb="21">
      <t>イゴ</t>
    </rPh>
    <rPh sb="22" eb="23">
      <t>ワ</t>
    </rPh>
    <rPh sb="25" eb="27">
      <t>バアイ</t>
    </rPh>
    <rPh sb="29" eb="31">
      <t>ケンテイ</t>
    </rPh>
    <rPh sb="31" eb="33">
      <t>ケッカ</t>
    </rPh>
    <phoneticPr fontId="1"/>
  </si>
  <si>
    <t>日本の輸出額を2008年以前と2009年以後に分けた場合のF検定結果</t>
    <rPh sb="0" eb="2">
      <t>ニホン</t>
    </rPh>
    <rPh sb="3" eb="6">
      <t>ユシュツガク</t>
    </rPh>
    <rPh sb="11" eb="12">
      <t>ネン</t>
    </rPh>
    <rPh sb="12" eb="14">
      <t>イゼン</t>
    </rPh>
    <rPh sb="19" eb="20">
      <t>ネン</t>
    </rPh>
    <rPh sb="20" eb="22">
      <t>イゴ</t>
    </rPh>
    <rPh sb="23" eb="24">
      <t>ワ</t>
    </rPh>
    <rPh sb="26" eb="28">
      <t>バアイ</t>
    </rPh>
    <rPh sb="30" eb="32">
      <t>ケンテイ</t>
    </rPh>
    <rPh sb="32" eb="34">
      <t>ケッカ</t>
    </rPh>
    <phoneticPr fontId="1"/>
  </si>
  <si>
    <t>日本の輸出額を2009年以前と2010年以後に分けた場合のF検定結果</t>
    <rPh sb="0" eb="2">
      <t>ニホン</t>
    </rPh>
    <rPh sb="3" eb="6">
      <t>ユシュツガク</t>
    </rPh>
    <rPh sb="11" eb="12">
      <t>ネン</t>
    </rPh>
    <rPh sb="12" eb="14">
      <t>イゼン</t>
    </rPh>
    <rPh sb="19" eb="20">
      <t>ネン</t>
    </rPh>
    <rPh sb="20" eb="22">
      <t>イゴ</t>
    </rPh>
    <rPh sb="23" eb="24">
      <t>ワ</t>
    </rPh>
    <rPh sb="26" eb="28">
      <t>バアイ</t>
    </rPh>
    <rPh sb="30" eb="32">
      <t>ケンテイ</t>
    </rPh>
    <rPh sb="32" eb="34">
      <t>ケッカ</t>
    </rPh>
    <phoneticPr fontId="1"/>
  </si>
  <si>
    <t>InY</t>
    <phoneticPr fontId="1"/>
  </si>
  <si>
    <t>検定</t>
    <rPh sb="0" eb="2">
      <t>ケンテイ</t>
    </rPh>
    <phoneticPr fontId="1"/>
  </si>
  <si>
    <t>　　F検定の結果、2009年から構造変化があったことが確認できました。</t>
    <rPh sb="3" eb="5">
      <t>ケンテイ</t>
    </rPh>
    <rPh sb="6" eb="8">
      <t>ケッカ</t>
    </rPh>
    <rPh sb="13" eb="14">
      <t>ネン</t>
    </rPh>
    <rPh sb="16" eb="18">
      <t>コウゾウ</t>
    </rPh>
    <rPh sb="18" eb="20">
      <t>ヘンカ</t>
    </rPh>
    <rPh sb="27" eb="29">
      <t>カクニン</t>
    </rPh>
    <phoneticPr fontId="1"/>
  </si>
  <si>
    <t>WGDP</t>
    <phoneticPr fontId="1"/>
  </si>
  <si>
    <t>WGDP(2)</t>
    <phoneticPr fontId="1"/>
  </si>
  <si>
    <t>WGDP(3)</t>
    <phoneticPr fontId="1"/>
  </si>
  <si>
    <t>　2025年６月6日現在のデータを使い、演習と同じ方法で2009年から構造変換があった場合のF検定をしています。</t>
    <rPh sb="5" eb="6">
      <t>ネン</t>
    </rPh>
    <rPh sb="7" eb="8">
      <t>ガツ</t>
    </rPh>
    <rPh sb="9" eb="10">
      <t>ニチ</t>
    </rPh>
    <rPh sb="10" eb="12">
      <t>ゲンザイ</t>
    </rPh>
    <rPh sb="17" eb="18">
      <t>ツカ</t>
    </rPh>
    <rPh sb="20" eb="22">
      <t>エンシュウ</t>
    </rPh>
    <rPh sb="23" eb="24">
      <t>オナ</t>
    </rPh>
    <rPh sb="25" eb="27">
      <t>ホウホウ</t>
    </rPh>
    <rPh sb="32" eb="33">
      <t>ネン</t>
    </rPh>
    <rPh sb="35" eb="37">
      <t>コウゾウ</t>
    </rPh>
    <rPh sb="37" eb="39">
      <t>ヘンカン</t>
    </rPh>
    <rPh sb="43" eb="45">
      <t>バアイ</t>
    </rPh>
    <rPh sb="47" eb="49">
      <t>ケンテイ</t>
    </rPh>
    <phoneticPr fontId="1"/>
  </si>
  <si>
    <t>このファイルは全部で10シートあり、重回帰分析を行っているため、関数や数式が入力されたセルがあります。</t>
    <rPh sb="7" eb="9">
      <t>ゼンブ</t>
    </rPh>
    <rPh sb="18" eb="21">
      <t>ジュウカイキ</t>
    </rPh>
    <rPh sb="21" eb="23">
      <t>ブンセキ</t>
    </rPh>
    <rPh sb="24" eb="25">
      <t>オコナ</t>
    </rPh>
    <rPh sb="32" eb="34">
      <t>カンスウ</t>
    </rPh>
    <rPh sb="35" eb="37">
      <t>スウシキ</t>
    </rPh>
    <rPh sb="38" eb="40">
      <t>ニュウリョク</t>
    </rPh>
    <phoneticPr fontId="1"/>
  </si>
  <si>
    <t>　日本の輸出額、全世界のGDPの時系列データのグラフからは、日本の輸出における構造変化がいつ起こったかははっきりしませんが、両者の散布図を描きますと、2009年から変化したことが読み取れます。
　そこで次のシートから重回帰分析により、日本の輸出額に構造変化が起きたかを確認し、次に世界のGDPに構造変化が起きたかを確認しています。</t>
    <rPh sb="1" eb="3">
      <t>ニホン</t>
    </rPh>
    <rPh sb="4" eb="7">
      <t>ユシュツガク</t>
    </rPh>
    <rPh sb="8" eb="11">
      <t>ゼンセカイ</t>
    </rPh>
    <rPh sb="16" eb="19">
      <t>ジケイレツ</t>
    </rPh>
    <rPh sb="30" eb="32">
      <t>ニホン</t>
    </rPh>
    <rPh sb="33" eb="35">
      <t>ユシュツ</t>
    </rPh>
    <rPh sb="39" eb="41">
      <t>コウゾウ</t>
    </rPh>
    <rPh sb="41" eb="43">
      <t>ヘンカ</t>
    </rPh>
    <rPh sb="46" eb="47">
      <t>オ</t>
    </rPh>
    <rPh sb="62" eb="64">
      <t>リョウシャ</t>
    </rPh>
    <rPh sb="65" eb="68">
      <t>サンプヅ</t>
    </rPh>
    <rPh sb="69" eb="70">
      <t>エガ</t>
    </rPh>
    <rPh sb="79" eb="80">
      <t>ネン</t>
    </rPh>
    <rPh sb="82" eb="84">
      <t>ヘンカ</t>
    </rPh>
    <rPh sb="89" eb="90">
      <t>ヨ</t>
    </rPh>
    <rPh sb="91" eb="92">
      <t>ト</t>
    </rPh>
    <rPh sb="101" eb="102">
      <t>ツギ</t>
    </rPh>
    <rPh sb="108" eb="113">
      <t>ジュウカイキブンセキ</t>
    </rPh>
    <rPh sb="117" eb="119">
      <t>ニホン</t>
    </rPh>
    <rPh sb="120" eb="123">
      <t>ユシュツガク</t>
    </rPh>
    <rPh sb="124" eb="126">
      <t>コウゾウ</t>
    </rPh>
    <rPh sb="126" eb="128">
      <t>ヘンカ</t>
    </rPh>
    <rPh sb="129" eb="130">
      <t>オ</t>
    </rPh>
    <rPh sb="134" eb="136">
      <t>カクニン</t>
    </rPh>
    <rPh sb="138" eb="139">
      <t>ツギ</t>
    </rPh>
    <rPh sb="140" eb="142">
      <t>セカイ</t>
    </rPh>
    <rPh sb="147" eb="149">
      <t>コウゾウ</t>
    </rPh>
    <rPh sb="149" eb="151">
      <t>ヘンカ</t>
    </rPh>
    <rPh sb="152" eb="153">
      <t>オ</t>
    </rPh>
    <rPh sb="157" eb="159">
      <t>カクニン</t>
    </rPh>
    <phoneticPr fontId="1"/>
  </si>
  <si>
    <t>　2025年６月6日現在のデータを使い、演習と同じ方法で2008年から構造変換があった場合のF検定をしています。</t>
    <rPh sb="5" eb="6">
      <t>ネン</t>
    </rPh>
    <rPh sb="7" eb="8">
      <t>ガツ</t>
    </rPh>
    <rPh sb="9" eb="10">
      <t>ニチ</t>
    </rPh>
    <rPh sb="10" eb="12">
      <t>ゲンザイ</t>
    </rPh>
    <rPh sb="17" eb="18">
      <t>ツカ</t>
    </rPh>
    <rPh sb="20" eb="22">
      <t>エンシュウ</t>
    </rPh>
    <rPh sb="23" eb="24">
      <t>オナ</t>
    </rPh>
    <rPh sb="25" eb="27">
      <t>ホウホウ</t>
    </rPh>
    <rPh sb="32" eb="33">
      <t>ネン</t>
    </rPh>
    <rPh sb="35" eb="37">
      <t>コウゾウ</t>
    </rPh>
    <rPh sb="37" eb="39">
      <t>ヘンカン</t>
    </rPh>
    <rPh sb="43" eb="45">
      <t>バアイ</t>
    </rPh>
    <phoneticPr fontId="1"/>
  </si>
  <si>
    <t>　2025年６月6日現在のデータを使い、演習と同じ方法で2010年から構造変換があった場合のF検定をしています。</t>
    <rPh sb="5" eb="6">
      <t>ネン</t>
    </rPh>
    <rPh sb="7" eb="8">
      <t>ガツ</t>
    </rPh>
    <rPh sb="9" eb="10">
      <t>ニチ</t>
    </rPh>
    <rPh sb="10" eb="12">
      <t>ゲンザイ</t>
    </rPh>
    <rPh sb="17" eb="18">
      <t>ツカ</t>
    </rPh>
    <rPh sb="20" eb="22">
      <t>エンシュウ</t>
    </rPh>
    <rPh sb="23" eb="24">
      <t>オナ</t>
    </rPh>
    <rPh sb="25" eb="27">
      <t>ホウホウ</t>
    </rPh>
    <rPh sb="32" eb="33">
      <t>ネン</t>
    </rPh>
    <rPh sb="35" eb="37">
      <t>コウゾウ</t>
    </rPh>
    <rPh sb="37" eb="39">
      <t>ヘンカン</t>
    </rPh>
    <rPh sb="43" eb="45">
      <t>バアイ</t>
    </rPh>
    <phoneticPr fontId="1"/>
  </si>
  <si>
    <t>　　輸出は世界の経済規模の影響を受けていると考えられるので、重回帰分析により、輸出の構造変換があったかを分析する演習です。
　秋山裕「Rによる計量経済学 第２版」（2018）オーム社　p270演習９．１</t>
    <rPh sb="2" eb="4">
      <t>ユシュツ</t>
    </rPh>
    <rPh sb="5" eb="7">
      <t>セカイ</t>
    </rPh>
    <rPh sb="8" eb="10">
      <t>ケイザイ</t>
    </rPh>
    <rPh sb="10" eb="12">
      <t>キボ</t>
    </rPh>
    <rPh sb="13" eb="15">
      <t>エイキョウ</t>
    </rPh>
    <rPh sb="16" eb="17">
      <t>ウ</t>
    </rPh>
    <rPh sb="22" eb="23">
      <t>カンガ</t>
    </rPh>
    <rPh sb="30" eb="33">
      <t>ジュウカイキ</t>
    </rPh>
    <rPh sb="33" eb="35">
      <t>ブンセキ</t>
    </rPh>
    <rPh sb="39" eb="41">
      <t>ユシュツ</t>
    </rPh>
    <rPh sb="42" eb="44">
      <t>コウゾウ</t>
    </rPh>
    <rPh sb="44" eb="46">
      <t>ヘンカン</t>
    </rPh>
    <rPh sb="52" eb="54">
      <t>ブンセキ</t>
    </rPh>
    <rPh sb="56" eb="58">
      <t>エンシュウ</t>
    </rPh>
    <rPh sb="73" eb="75">
      <t>ケイリョウ</t>
    </rPh>
    <rPh sb="75" eb="78">
      <t>ケイザイガク</t>
    </rPh>
    <rPh sb="79" eb="80">
      <t>ダイ</t>
    </rPh>
    <rPh sb="81" eb="82">
      <t>ハン</t>
    </rPh>
    <rPh sb="92" eb="93">
      <t>シャ</t>
    </rPh>
    <rPh sb="98" eb="100">
      <t>エンシュウ</t>
    </rPh>
    <phoneticPr fontId="1"/>
  </si>
  <si>
    <t>　回帰分析は、ある変数（目的変数）の変化を、他の変数（説明変数）の変化によって説明します。
　説明変数には、通常、数値で表せる定量的なデータが使われますが、性別や職業などの数値化できない定性的な特徴を扱う場合には、「ダミー変数」と呼ばれる0または1の値をとる変数を用います。　これにより、定性的な違いが回帰モデルに組み込まれ、仮説検定も可能になります。
　回帰分析では、モデルがどれだけデータをうまく説明しているかを「誤差（残差）」で評価します。誤差とは、実際のデータの値と、回帰式によって予測された値との差のことです。つまり、各データ点が回帰直線からどれだけ上下にずれているかを表します。
　ダミー変数を使わない場合、すべてのデータに対して1本の回帰直線を使って誤差を計算します。
　ダミー変数を使う場合、ダミー変数が0のグループと1のグループで別々の回帰式が適用され、それぞれの式に基づいて誤差が計算されます。ダミー変数を導入することで、モデルの誤差が小さくなることがありますが、その改善が統計的に意味のあるものかどうかは「F検定」によって判断します。
　日本の輸出額の変化を、世界のGDPの変化によって説明します。</t>
    <rPh sb="39" eb="41">
      <t>セツメイ</t>
    </rPh>
    <rPh sb="481" eb="483">
      <t>ニホン</t>
    </rPh>
    <rPh sb="484" eb="487">
      <t>ユシュツガク</t>
    </rPh>
    <rPh sb="488" eb="490">
      <t>ヘンカ</t>
    </rPh>
    <rPh sb="492" eb="494">
      <t>セカイ</t>
    </rPh>
    <rPh sb="499" eb="501">
      <t>ヘンカ</t>
    </rPh>
    <rPh sb="505" eb="507">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</si>
</sst>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0000000000_ "/>
    <numFmt numFmtId="178" formatCode="0.0000000000_);[Red]\(0.0000000000\)"/>
    <numFmt numFmtId="179" formatCode="0.00000000000000000000_);[Red]\(0.00000000000000000000\)"/>
    <numFmt numFmtId="180" formatCode="0.000000000000000000000_);[Red]\(0.000000000000000000000\)"/>
    <numFmt numFmtId="181" formatCode="0.000000000000000000000000000000_ "/>
  </numFmts>
  <fonts count="13"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2"/>
      <color theme="1" tint="0.249977111117893"/>
      <name val="UD デジタル 教科書体 NK-R"/>
      <family val="1"/>
      <charset val="128"/>
    </font>
    <font>
      <sz val="10"/>
      <color theme="1" tint="0.34998626667073579"/>
      <name val="UD デジタル 教科書体 NK-R"/>
      <family val="1"/>
      <charset val="128"/>
    </font>
    <font>
      <b/>
      <sz val="10"/>
      <color theme="1" tint="0.34998626667073579"/>
      <name val="UD デジタル 教科書体 NK-R"/>
      <family val="1"/>
      <charset val="128"/>
    </font>
    <font>
      <sz val="10"/>
      <color theme="0" tint="-0.34998626667073579"/>
      <name val="UD デジタル 教科書体 NK-R"/>
      <family val="1"/>
      <charset val="128"/>
    </font>
    <font>
      <b/>
      <sz val="10"/>
      <color theme="0" tint="-0.34998626667073579"/>
      <name val="UD デジタル 教科書体 NK-R"/>
      <family val="1"/>
      <charset val="128"/>
    </font>
    <font>
      <sz val="10"/>
      <color theme="1" tint="0.14999847407452621"/>
      <name val="UD デジタル 教科書体 NK-R"/>
      <family val="1"/>
      <charset val="128"/>
    </font>
    <font>
      <b/>
      <sz val="10"/>
      <color theme="1" tint="0.14999847407452621"/>
      <name val="UD デジタル 教科書体 NK-R"/>
      <family val="1"/>
      <charset val="128"/>
    </font>
    <font>
      <b/>
      <sz val="11"/>
      <color theme="1"/>
      <name val="游ゴシック"/>
      <family val="3"/>
      <charset val="128"/>
      <scheme val="minor"/>
    </font>
    <font>
      <sz val="12"/>
      <color theme="1" tint="0.249977111117893"/>
      <name val="Calibri"/>
      <family val="1"/>
      <charset val="161"/>
    </font>
    <font>
      <sz val="12"/>
      <color theme="1" tint="0.249977111117893"/>
      <name val="Calibri"/>
      <family val="1"/>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89999084444715716"/>
        <bgColor indexed="64"/>
      </patternFill>
    </fill>
    <fill>
      <patternFill patternType="solid">
        <fgColor rgb="FFFFFFCC"/>
        <bgColor indexed="64"/>
      </patternFill>
    </fill>
    <fill>
      <patternFill patternType="solid">
        <fgColor rgb="FFF9E7F7"/>
        <bgColor indexed="64"/>
      </patternFill>
    </fill>
  </fills>
  <borders count="50">
    <border>
      <left/>
      <right/>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horizontal="right" vertical="center"/>
    </xf>
    <xf numFmtId="0" fontId="0" fillId="0" borderId="0" xfId="0" applyAlignment="1">
      <alignment horizontal="center" vertical="center"/>
    </xf>
    <xf numFmtId="0" fontId="0" fillId="0" borderId="0" xfId="0" applyFill="1" applyBorder="1" applyAlignment="1">
      <alignment vertical="center"/>
    </xf>
    <xf numFmtId="0" fontId="0" fillId="0" borderId="1" xfId="0" applyFill="1" applyBorder="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Continuous" vertical="center"/>
    </xf>
    <xf numFmtId="0" fontId="0" fillId="2" borderId="1" xfId="0" applyFill="1" applyBorder="1" applyAlignment="1">
      <alignment vertical="center"/>
    </xf>
    <xf numFmtId="0" fontId="0" fillId="2" borderId="0" xfId="0" applyFill="1" applyBorder="1" applyAlignment="1">
      <alignment vertical="center"/>
    </xf>
    <xf numFmtId="0" fontId="0" fillId="3" borderId="4" xfId="0" applyFill="1" applyBorder="1" applyAlignment="1">
      <alignment vertical="center"/>
    </xf>
    <xf numFmtId="0" fontId="0" fillId="3" borderId="0" xfId="0" applyFill="1" applyBorder="1" applyAlignment="1">
      <alignment vertical="center"/>
    </xf>
    <xf numFmtId="0" fontId="0" fillId="4" borderId="0" xfId="0" applyFill="1" applyBorder="1" applyAlignment="1">
      <alignment vertical="center"/>
    </xf>
    <xf numFmtId="0" fontId="0" fillId="4" borderId="1" xfId="0" applyFill="1" applyBorder="1" applyAlignment="1">
      <alignment vertical="center"/>
    </xf>
    <xf numFmtId="0" fontId="0" fillId="4" borderId="5" xfId="0" applyFill="1" applyBorder="1">
      <alignment vertical="center"/>
    </xf>
    <xf numFmtId="0" fontId="0" fillId="3" borderId="6" xfId="0" applyFill="1" applyBorder="1">
      <alignment vertical="center"/>
    </xf>
    <xf numFmtId="0" fontId="0" fillId="0" borderId="7" xfId="0" applyBorder="1">
      <alignment vertical="center"/>
    </xf>
    <xf numFmtId="0" fontId="0" fillId="3" borderId="8" xfId="0" applyFill="1" applyBorder="1">
      <alignment vertical="center"/>
    </xf>
    <xf numFmtId="0" fontId="0" fillId="3" borderId="9" xfId="0" applyFill="1" applyBorder="1">
      <alignment vertical="center"/>
    </xf>
    <xf numFmtId="0" fontId="0" fillId="0" borderId="0" xfId="0" applyBorder="1">
      <alignment vertical="center"/>
    </xf>
    <xf numFmtId="0" fontId="0" fillId="3" borderId="10" xfId="0" applyFill="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7" xfId="0" applyBorder="1" applyAlignment="1">
      <alignment horizontal="center" vertical="center"/>
    </xf>
    <xf numFmtId="176" fontId="0" fillId="0" borderId="8" xfId="0" applyNumberFormat="1" applyBorder="1">
      <alignment vertical="center"/>
    </xf>
    <xf numFmtId="0" fontId="0" fillId="0" borderId="0" xfId="0" applyBorder="1" applyAlignment="1">
      <alignment horizontal="center" vertical="center"/>
    </xf>
    <xf numFmtId="176" fontId="0" fillId="0" borderId="10" xfId="0" applyNumberFormat="1" applyBorder="1">
      <alignment vertical="center"/>
    </xf>
    <xf numFmtId="0" fontId="0" fillId="2" borderId="0" xfId="0" applyFill="1" applyBorder="1">
      <alignment vertical="center"/>
    </xf>
    <xf numFmtId="176" fontId="0" fillId="2" borderId="10" xfId="0" applyNumberFormat="1" applyFill="1" applyBorder="1">
      <alignment vertical="center"/>
    </xf>
    <xf numFmtId="0" fontId="0" fillId="0" borderId="12" xfId="0" applyBorder="1" applyAlignment="1">
      <alignment horizontal="center" vertical="center"/>
    </xf>
    <xf numFmtId="0" fontId="0" fillId="3" borderId="0" xfId="0" applyFill="1" applyBorder="1">
      <alignment vertical="center"/>
    </xf>
    <xf numFmtId="176" fontId="0" fillId="3" borderId="10" xfId="0" applyNumberFormat="1" applyFill="1" applyBorder="1">
      <alignment vertical="center"/>
    </xf>
    <xf numFmtId="176" fontId="0" fillId="0" borderId="13" xfId="0" applyNumberFormat="1" applyBorder="1">
      <alignment vertical="center"/>
    </xf>
    <xf numFmtId="0" fontId="0" fillId="0" borderId="14" xfId="0" applyBorder="1" applyAlignment="1">
      <alignment horizontal="center" vertical="center"/>
    </xf>
    <xf numFmtId="0" fontId="0" fillId="0" borderId="3" xfId="0" applyBorder="1">
      <alignment vertical="center"/>
    </xf>
    <xf numFmtId="0" fontId="0" fillId="0" borderId="15" xfId="0" applyBorder="1">
      <alignment vertical="center"/>
    </xf>
    <xf numFmtId="0" fontId="0" fillId="0" borderId="16" xfId="0" applyBorder="1" applyAlignment="1">
      <alignment horizontal="center" vertical="center"/>
    </xf>
    <xf numFmtId="0" fontId="0" fillId="3" borderId="2" xfId="0" applyFont="1" applyFill="1" applyBorder="1" applyAlignment="1">
      <alignment horizontal="center" vertical="center"/>
    </xf>
    <xf numFmtId="0" fontId="0" fillId="3" borderId="1" xfId="0" applyFill="1" applyBorder="1" applyAlignment="1">
      <alignment vertical="center"/>
    </xf>
    <xf numFmtId="0" fontId="0" fillId="5" borderId="2" xfId="0" applyFont="1" applyFill="1" applyBorder="1" applyAlignment="1">
      <alignment horizontal="center" vertical="center"/>
    </xf>
    <xf numFmtId="0" fontId="0" fillId="5" borderId="0" xfId="0" applyFill="1" applyBorder="1" applyAlignment="1">
      <alignment vertical="center"/>
    </xf>
    <xf numFmtId="0" fontId="0" fillId="5" borderId="1" xfId="0" applyFill="1" applyBorder="1" applyAlignment="1">
      <alignment vertical="center"/>
    </xf>
    <xf numFmtId="0" fontId="0" fillId="0" borderId="17" xfId="0" applyBorder="1">
      <alignment vertical="center"/>
    </xf>
    <xf numFmtId="0" fontId="0" fillId="0" borderId="19" xfId="0" applyBorder="1">
      <alignment vertical="center"/>
    </xf>
    <xf numFmtId="0" fontId="0" fillId="2" borderId="17" xfId="0" applyFill="1" applyBorder="1">
      <alignment vertical="center"/>
    </xf>
    <xf numFmtId="0" fontId="0" fillId="0" borderId="17" xfId="0" applyBorder="1" applyAlignment="1">
      <alignment horizontal="center" vertical="center"/>
    </xf>
    <xf numFmtId="176" fontId="0" fillId="2" borderId="18" xfId="0" applyNumberFormat="1" applyFill="1" applyBorder="1">
      <alignment vertical="center"/>
    </xf>
    <xf numFmtId="0" fontId="0" fillId="3" borderId="19" xfId="0" applyFill="1" applyBorder="1">
      <alignment vertical="center"/>
    </xf>
    <xf numFmtId="0" fontId="0" fillId="0" borderId="19" xfId="0" applyBorder="1" applyAlignment="1">
      <alignment horizontal="center" vertical="center"/>
    </xf>
    <xf numFmtId="176" fontId="0" fillId="3" borderId="20" xfId="0" applyNumberFormat="1" applyFill="1" applyBorder="1">
      <alignment vertical="center"/>
    </xf>
    <xf numFmtId="0" fontId="3" fillId="0" borderId="0" xfId="0" applyFont="1">
      <alignment vertical="center"/>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Alignment="1">
      <alignment horizontal="lef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1" xfId="0" applyBorder="1">
      <alignment vertical="center"/>
    </xf>
    <xf numFmtId="0" fontId="0" fillId="0" borderId="27" xfId="0" applyBorder="1">
      <alignment vertical="center"/>
    </xf>
    <xf numFmtId="0" fontId="0" fillId="0" borderId="28" xfId="0" applyBorder="1">
      <alignment vertical="center"/>
    </xf>
    <xf numFmtId="0" fontId="0" fillId="0" borderId="27" xfId="0" applyBorder="1" applyAlignment="1">
      <alignment horizontal="center" vertical="center"/>
    </xf>
    <xf numFmtId="0" fontId="0" fillId="2" borderId="10"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0" borderId="29" xfId="0" applyBorder="1">
      <alignment vertical="center"/>
    </xf>
    <xf numFmtId="0" fontId="0" fillId="2" borderId="30" xfId="0" applyFill="1" applyBorder="1">
      <alignment vertical="center"/>
    </xf>
    <xf numFmtId="0" fontId="0" fillId="0" borderId="30" xfId="0" applyBorder="1" applyAlignment="1">
      <alignment horizontal="center" vertical="center"/>
    </xf>
    <xf numFmtId="0" fontId="0" fillId="0" borderId="30" xfId="0" applyBorder="1">
      <alignment vertical="center"/>
    </xf>
    <xf numFmtId="176" fontId="0" fillId="2" borderId="31" xfId="0" applyNumberFormat="1" applyFill="1" applyBorder="1">
      <alignment vertical="center"/>
    </xf>
    <xf numFmtId="0" fontId="0" fillId="0" borderId="32" xfId="0" applyBorder="1">
      <alignment vertical="center"/>
    </xf>
    <xf numFmtId="0" fontId="0" fillId="2" borderId="33" xfId="0" applyFill="1" applyBorder="1">
      <alignment vertical="center"/>
    </xf>
    <xf numFmtId="0" fontId="0" fillId="0" borderId="33" xfId="0" applyBorder="1" applyAlignment="1">
      <alignment horizontal="center" vertical="center"/>
    </xf>
    <xf numFmtId="0" fontId="0" fillId="0" borderId="33" xfId="0" applyBorder="1">
      <alignment vertical="center"/>
    </xf>
    <xf numFmtId="176" fontId="0" fillId="2" borderId="34" xfId="0" applyNumberFormat="1" applyFill="1" applyBorder="1">
      <alignment vertical="center"/>
    </xf>
    <xf numFmtId="177" fontId="0" fillId="0" borderId="0" xfId="0" applyNumberFormat="1">
      <alignment vertical="center"/>
    </xf>
    <xf numFmtId="0" fontId="0" fillId="0" borderId="35" xfId="0" applyBorder="1">
      <alignment vertical="center"/>
    </xf>
    <xf numFmtId="0" fontId="0" fillId="3" borderId="36" xfId="0" applyFill="1" applyBorder="1">
      <alignment vertical="center"/>
    </xf>
    <xf numFmtId="0" fontId="0" fillId="0" borderId="36" xfId="0" applyBorder="1" applyAlignment="1">
      <alignment horizontal="center" vertical="center"/>
    </xf>
    <xf numFmtId="0" fontId="0" fillId="0" borderId="36" xfId="0" applyBorder="1">
      <alignment vertical="center"/>
    </xf>
    <xf numFmtId="176" fontId="0" fillId="3" borderId="37" xfId="0" applyNumberFormat="1" applyFill="1" applyBorder="1">
      <alignment vertical="center"/>
    </xf>
    <xf numFmtId="0" fontId="0" fillId="0" borderId="38" xfId="0" applyBorder="1">
      <alignment vertical="center"/>
    </xf>
    <xf numFmtId="0" fontId="0" fillId="3" borderId="39" xfId="0" applyFill="1" applyBorder="1">
      <alignment vertical="center"/>
    </xf>
    <xf numFmtId="0" fontId="0" fillId="0" borderId="39" xfId="0" applyBorder="1" applyAlignment="1">
      <alignment horizontal="center" vertical="center"/>
    </xf>
    <xf numFmtId="0" fontId="0" fillId="0" borderId="39" xfId="0" applyBorder="1">
      <alignment vertical="center"/>
    </xf>
    <xf numFmtId="176" fontId="0" fillId="3" borderId="40" xfId="0" applyNumberFormat="1" applyFill="1" applyBorder="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4" fillId="0" borderId="0" xfId="0" applyFont="1">
      <alignment vertical="center"/>
    </xf>
    <xf numFmtId="176" fontId="4" fillId="0" borderId="0" xfId="0" applyNumberFormat="1" applyFont="1" applyBorder="1">
      <alignment vertical="center"/>
    </xf>
    <xf numFmtId="0" fontId="4" fillId="0" borderId="0" xfId="0" applyFont="1" applyFill="1" applyBorder="1" applyAlignment="1">
      <alignment vertical="center" shrinkToFit="1"/>
    </xf>
    <xf numFmtId="176" fontId="4" fillId="0" borderId="0" xfId="0" applyNumberFormat="1" applyFont="1" applyFill="1" applyBorder="1">
      <alignment vertical="center"/>
    </xf>
    <xf numFmtId="0" fontId="6" fillId="0" borderId="0" xfId="0" applyFont="1" applyAlignment="1">
      <alignment horizontal="center" vertical="center"/>
    </xf>
    <xf numFmtId="0" fontId="7" fillId="0" borderId="0" xfId="0" applyFont="1" applyAlignment="1">
      <alignment horizontal="right" vertical="center"/>
    </xf>
    <xf numFmtId="0" fontId="6" fillId="0" borderId="0" xfId="0" applyFont="1">
      <alignment vertical="center"/>
    </xf>
    <xf numFmtId="0" fontId="6" fillId="0" borderId="21" xfId="0" applyFont="1" applyBorder="1" applyAlignment="1">
      <alignment horizontal="center" vertical="center"/>
    </xf>
    <xf numFmtId="0" fontId="6" fillId="0" borderId="27" xfId="0" applyFont="1" applyBorder="1" applyAlignment="1">
      <alignment vertical="center" shrinkToFit="1"/>
    </xf>
    <xf numFmtId="0" fontId="6" fillId="0" borderId="28" xfId="0" applyFont="1" applyFill="1" applyBorder="1" applyAlignment="1">
      <alignment vertical="center" shrinkToFit="1"/>
    </xf>
    <xf numFmtId="0" fontId="6" fillId="0" borderId="0" xfId="0" applyFont="1" applyFill="1">
      <alignment vertical="center"/>
    </xf>
    <xf numFmtId="0" fontId="6" fillId="0" borderId="41" xfId="0" applyFont="1" applyFill="1" applyBorder="1" applyAlignment="1">
      <alignment vertical="center" shrinkToFit="1"/>
    </xf>
    <xf numFmtId="0" fontId="6" fillId="0" borderId="22" xfId="0" applyFont="1" applyBorder="1" applyAlignment="1">
      <alignment horizontal="center" vertical="center"/>
    </xf>
    <xf numFmtId="0" fontId="6" fillId="0" borderId="7" xfId="0" applyFont="1" applyBorder="1">
      <alignment vertical="center"/>
    </xf>
    <xf numFmtId="176" fontId="6" fillId="0" borderId="8" xfId="0" applyNumberFormat="1" applyFont="1" applyBorder="1">
      <alignment vertical="center"/>
    </xf>
    <xf numFmtId="0" fontId="6" fillId="0" borderId="6" xfId="0" applyFont="1" applyBorder="1">
      <alignment vertical="center"/>
    </xf>
    <xf numFmtId="0" fontId="6" fillId="0" borderId="23" xfId="0" applyFont="1" applyBorder="1" applyAlignment="1">
      <alignment horizontal="center" vertical="center"/>
    </xf>
    <xf numFmtId="0" fontId="6" fillId="0" borderId="0" xfId="0" applyFont="1" applyBorder="1">
      <alignment vertical="center"/>
    </xf>
    <xf numFmtId="176" fontId="6" fillId="0" borderId="10" xfId="0" applyNumberFormat="1" applyFont="1" applyBorder="1">
      <alignment vertical="center"/>
    </xf>
    <xf numFmtId="0" fontId="6" fillId="0" borderId="9" xfId="0" applyFont="1" applyBorder="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12" xfId="0" applyFont="1" applyBorder="1">
      <alignment vertical="center"/>
    </xf>
    <xf numFmtId="176" fontId="6" fillId="0" borderId="13" xfId="0" applyNumberFormat="1" applyFont="1" applyBorder="1">
      <alignment vertical="center"/>
    </xf>
    <xf numFmtId="0" fontId="6" fillId="0" borderId="11" xfId="0" applyFont="1" applyBorder="1">
      <alignment vertical="center"/>
    </xf>
    <xf numFmtId="0" fontId="6" fillId="0" borderId="0" xfId="0" applyFont="1" applyFill="1" applyBorder="1">
      <alignment vertical="center"/>
    </xf>
    <xf numFmtId="176" fontId="6" fillId="0" borderId="10" xfId="0" applyNumberFormat="1" applyFont="1" applyFill="1" applyBorder="1">
      <alignment vertical="center"/>
    </xf>
    <xf numFmtId="0" fontId="6" fillId="0" borderId="9" xfId="0" applyFont="1" applyFill="1" applyBorder="1">
      <alignment vertical="center"/>
    </xf>
    <xf numFmtId="0" fontId="6" fillId="0" borderId="17" xfId="0" applyFont="1" applyFill="1" applyBorder="1">
      <alignment vertical="center"/>
    </xf>
    <xf numFmtId="176" fontId="6" fillId="0" borderId="18" xfId="0" applyNumberFormat="1" applyFont="1" applyFill="1" applyBorder="1">
      <alignment vertical="center"/>
    </xf>
    <xf numFmtId="0" fontId="6" fillId="0" borderId="42" xfId="0" applyFont="1" applyFill="1" applyBorder="1">
      <alignment vertical="center"/>
    </xf>
    <xf numFmtId="0" fontId="6" fillId="0" borderId="19" xfId="0" applyFont="1" applyFill="1" applyBorder="1">
      <alignment vertical="center"/>
    </xf>
    <xf numFmtId="176" fontId="6" fillId="0" borderId="20" xfId="0" applyNumberFormat="1" applyFont="1" applyFill="1" applyBorder="1">
      <alignment vertical="center"/>
    </xf>
    <xf numFmtId="0" fontId="6" fillId="0" borderId="43"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9" fillId="0" borderId="0" xfId="0" applyFont="1" applyAlignment="1">
      <alignment horizontal="right"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8" fillId="0" borderId="0" xfId="0" applyFont="1" applyFill="1" applyBorder="1" applyAlignment="1">
      <alignment vertical="center" shrinkToFit="1"/>
    </xf>
    <xf numFmtId="0" fontId="8" fillId="0" borderId="2" xfId="0" applyFont="1" applyFill="1" applyBorder="1" applyAlignment="1">
      <alignment horizontal="center" vertical="center"/>
    </xf>
    <xf numFmtId="0" fontId="8" fillId="0" borderId="22" xfId="0" applyFont="1" applyBorder="1" applyAlignment="1">
      <alignment horizontal="center" vertical="center"/>
    </xf>
    <xf numFmtId="0" fontId="8" fillId="0" borderId="7" xfId="0" applyFont="1" applyBorder="1">
      <alignment vertical="center"/>
    </xf>
    <xf numFmtId="0" fontId="8" fillId="0" borderId="7" xfId="0" applyFont="1" applyBorder="1" applyAlignment="1">
      <alignment horizontal="center" vertical="center"/>
    </xf>
    <xf numFmtId="176" fontId="8" fillId="0" borderId="0" xfId="0" applyNumberFormat="1" applyFont="1" applyBorder="1">
      <alignment vertical="center"/>
    </xf>
    <xf numFmtId="0" fontId="8" fillId="0" borderId="0" xfId="0" applyFont="1" applyFill="1" applyBorder="1" applyAlignment="1">
      <alignment vertical="center"/>
    </xf>
    <xf numFmtId="0" fontId="8" fillId="0" borderId="23"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horizontal="center" vertical="center"/>
    </xf>
    <xf numFmtId="176" fontId="8" fillId="0" borderId="0" xfId="0" applyNumberFormat="1" applyFont="1" applyFill="1" applyBorder="1">
      <alignment vertical="center"/>
    </xf>
    <xf numFmtId="0" fontId="8" fillId="0" borderId="24" xfId="0" applyFont="1" applyBorder="1" applyAlignment="1">
      <alignment horizontal="center" vertical="center"/>
    </xf>
    <xf numFmtId="0" fontId="8" fillId="0" borderId="17" xfId="0" applyFont="1" applyFill="1" applyBorder="1">
      <alignment vertical="center"/>
    </xf>
    <xf numFmtId="0" fontId="8" fillId="0" borderId="17"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Fill="1" applyBorder="1">
      <alignment vertical="center"/>
    </xf>
    <xf numFmtId="0" fontId="8" fillId="0" borderId="19" xfId="0" applyFont="1" applyFill="1" applyBorder="1" applyAlignment="1">
      <alignment horizontal="center" vertical="center"/>
    </xf>
    <xf numFmtId="0" fontId="8" fillId="0" borderId="26" xfId="0" applyFont="1" applyBorder="1" applyAlignment="1">
      <alignment horizontal="center" vertical="center"/>
    </xf>
    <xf numFmtId="0" fontId="8" fillId="0" borderId="12" xfId="0" applyFont="1" applyBorder="1">
      <alignment vertical="center"/>
    </xf>
    <xf numFmtId="0" fontId="8" fillId="0" borderId="12" xfId="0" applyFont="1" applyBorder="1" applyAlignment="1">
      <alignment horizontal="center" vertical="center"/>
    </xf>
    <xf numFmtId="0" fontId="8" fillId="0" borderId="1" xfId="0" applyFont="1" applyFill="1" applyBorder="1" applyAlignment="1">
      <alignment vertical="center"/>
    </xf>
    <xf numFmtId="0" fontId="8" fillId="6" borderId="7" xfId="0" applyFont="1" applyFill="1" applyBorder="1">
      <alignment vertical="center"/>
    </xf>
    <xf numFmtId="0" fontId="8" fillId="6" borderId="0" xfId="0" applyFont="1" applyFill="1" applyBorder="1">
      <alignment vertical="center"/>
    </xf>
    <xf numFmtId="0" fontId="8" fillId="6" borderId="17" xfId="0" applyFont="1" applyFill="1" applyBorder="1">
      <alignment vertical="center"/>
    </xf>
    <xf numFmtId="0" fontId="8" fillId="6" borderId="19" xfId="0" applyFont="1" applyFill="1" applyBorder="1">
      <alignment vertical="center"/>
    </xf>
    <xf numFmtId="0" fontId="8" fillId="6" borderId="12" xfId="0" applyFont="1" applyFill="1" applyBorder="1">
      <alignment vertical="center"/>
    </xf>
    <xf numFmtId="176" fontId="8" fillId="3" borderId="8" xfId="0" applyNumberFormat="1" applyFont="1" applyFill="1" applyBorder="1">
      <alignment vertical="center"/>
    </xf>
    <xf numFmtId="176" fontId="8" fillId="3" borderId="10" xfId="0" applyNumberFormat="1" applyFont="1" applyFill="1" applyBorder="1">
      <alignment vertical="center"/>
    </xf>
    <xf numFmtId="176" fontId="8" fillId="3" borderId="18" xfId="0" applyNumberFormat="1" applyFont="1" applyFill="1" applyBorder="1">
      <alignment vertical="center"/>
    </xf>
    <xf numFmtId="176" fontId="8" fillId="3" borderId="20" xfId="0" applyNumberFormat="1" applyFont="1" applyFill="1" applyBorder="1">
      <alignment vertical="center"/>
    </xf>
    <xf numFmtId="176" fontId="8" fillId="3" borderId="13" xfId="0" applyNumberFormat="1" applyFont="1" applyFill="1" applyBorder="1">
      <alignment vertical="center"/>
    </xf>
    <xf numFmtId="0" fontId="8" fillId="7" borderId="2" xfId="0" applyFont="1" applyFill="1" applyBorder="1" applyAlignment="1">
      <alignment horizontal="center" vertical="center"/>
    </xf>
    <xf numFmtId="176" fontId="8" fillId="7" borderId="0" xfId="0" applyNumberFormat="1" applyFont="1" applyFill="1" applyBorder="1" applyAlignment="1">
      <alignment vertical="center"/>
    </xf>
    <xf numFmtId="176" fontId="8" fillId="7" borderId="1" xfId="0" applyNumberFormat="1" applyFont="1" applyFill="1" applyBorder="1" applyAlignment="1">
      <alignment vertical="center"/>
    </xf>
    <xf numFmtId="0" fontId="0" fillId="3" borderId="44" xfId="0" applyFill="1" applyBorder="1" applyAlignment="1">
      <alignment vertical="center"/>
    </xf>
    <xf numFmtId="0" fontId="0" fillId="3" borderId="45" xfId="0" applyFill="1" applyBorder="1" applyAlignment="1">
      <alignment vertical="center"/>
    </xf>
    <xf numFmtId="0" fontId="0" fillId="6" borderId="15" xfId="0" applyFill="1" applyBorder="1">
      <alignment vertical="center"/>
    </xf>
    <xf numFmtId="0" fontId="0" fillId="6" borderId="49" xfId="0" applyFill="1" applyBorder="1">
      <alignment vertical="center"/>
    </xf>
    <xf numFmtId="0" fontId="0" fillId="6" borderId="14" xfId="0" applyFill="1" applyBorder="1" applyAlignment="1">
      <alignment horizontal="center" vertical="center"/>
    </xf>
    <xf numFmtId="0" fontId="0" fillId="6" borderId="46" xfId="0" applyFill="1" applyBorder="1" applyAlignment="1">
      <alignment horizontal="center" vertical="center"/>
    </xf>
    <xf numFmtId="0" fontId="0" fillId="6" borderId="48" xfId="0" applyFill="1" applyBorder="1" applyAlignment="1">
      <alignment horizontal="center" vertical="center"/>
    </xf>
    <xf numFmtId="178" fontId="10" fillId="6" borderId="47" xfId="0" applyNumberFormat="1" applyFont="1" applyFill="1" applyBorder="1">
      <alignment vertical="center"/>
    </xf>
    <xf numFmtId="179" fontId="0" fillId="6" borderId="15" xfId="0" applyNumberFormat="1" applyFill="1" applyBorder="1">
      <alignment vertical="center"/>
    </xf>
    <xf numFmtId="179" fontId="0" fillId="6" borderId="49" xfId="0" applyNumberFormat="1" applyFill="1" applyBorder="1">
      <alignment vertical="center"/>
    </xf>
    <xf numFmtId="180" fontId="10" fillId="6" borderId="47" xfId="0" applyNumberFormat="1" applyFont="1" applyFill="1" applyBorder="1">
      <alignment vertical="center"/>
    </xf>
    <xf numFmtId="0" fontId="10" fillId="0" borderId="0" xfId="0" applyFont="1" applyAlignment="1">
      <alignment horizontal="center" vertical="center"/>
    </xf>
    <xf numFmtId="0" fontId="8" fillId="6" borderId="27" xfId="0" applyFont="1" applyFill="1" applyBorder="1" applyAlignment="1">
      <alignment horizontal="center" vertical="center" shrinkToFit="1"/>
    </xf>
    <xf numFmtId="0" fontId="8" fillId="0" borderId="0" xfId="0" applyFont="1" applyAlignment="1">
      <alignment horizontal="right" vertical="center"/>
    </xf>
    <xf numFmtId="0" fontId="0" fillId="0" borderId="28" xfId="0" applyBorder="1" applyAlignment="1">
      <alignment horizontal="center" vertical="center"/>
    </xf>
    <xf numFmtId="0" fontId="0" fillId="0" borderId="4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1" fontId="3" fillId="0" borderId="0" xfId="0" applyNumberFormat="1" applyFont="1" applyAlignment="1">
      <alignment vertical="center" wrapText="1"/>
    </xf>
    <xf numFmtId="0" fontId="8" fillId="3" borderId="28" xfId="0" applyFont="1" applyFill="1" applyBorder="1" applyAlignment="1">
      <alignment horizontal="center" vertical="center" shrinkToFit="1"/>
    </xf>
    <xf numFmtId="0" fontId="8" fillId="6" borderId="21" xfId="0" applyFont="1" applyFill="1" applyBorder="1">
      <alignment vertical="center"/>
    </xf>
    <xf numFmtId="0" fontId="8" fillId="3" borderId="21" xfId="0" applyFont="1" applyFill="1" applyBorder="1" applyAlignment="1">
      <alignment vertical="center" shrinkToFit="1"/>
    </xf>
    <xf numFmtId="0" fontId="8" fillId="6" borderId="21" xfId="0" applyFont="1" applyFill="1" applyBorder="1" applyAlignment="1">
      <alignment horizontal="center" vertical="center"/>
    </xf>
    <xf numFmtId="0" fontId="8" fillId="6" borderId="21" xfId="0" applyFont="1" applyFill="1" applyBorder="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9E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6481481481483E-2"/>
          <c:y val="3.2337962962962964E-2"/>
          <c:w val="0.86812962962962947"/>
          <c:h val="0.89969861111111116"/>
        </c:manualLayout>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dLbls>
            <c:dLbl>
              <c:idx val="36"/>
              <c:layout>
                <c:manualLayout>
                  <c:x val="-0.21366849960722703"/>
                  <c:y val="-4.333694967476813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91-49C8-9FB3-6E10CA2C8BD5}"/>
                </c:ext>
              </c:extLst>
            </c:dLbl>
            <c:dLbl>
              <c:idx val="37"/>
              <c:layout>
                <c:manualLayout>
                  <c:x val="-0.16769782314509815"/>
                  <c:y val="-8.968911708741023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91-49C8-9FB3-6E10CA2C8BD5}"/>
                </c:ext>
              </c:extLst>
            </c:dLbl>
            <c:dLbl>
              <c:idx val="38"/>
              <c:layout>
                <c:manualLayout>
                  <c:x val="-4.8567458510220082E-2"/>
                  <c:y val="-0.171050948021064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91-49C8-9FB3-6E10CA2C8BD5}"/>
                </c:ext>
              </c:extLst>
            </c:dLbl>
            <c:dLbl>
              <c:idx val="39"/>
              <c:layout>
                <c:manualLayout>
                  <c:x val="-8.1187102201384351E-2"/>
                  <c:y val="7.7590201709045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91-49C8-9FB3-6E10CA2C8BD5}"/>
                </c:ext>
              </c:extLst>
            </c:dLbl>
            <c:dLbl>
              <c:idx val="40"/>
              <c:layout>
                <c:manualLayout>
                  <c:x val="-2.6325067575509436E-3"/>
                  <c:y val="8.05832948684729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91-49C8-9FB3-6E10CA2C8B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1"/>
            <c:dispEq val="1"/>
            <c:trendlineLbl>
              <c:layout>
                <c:manualLayout>
                  <c:x val="0.10611996193869042"/>
                  <c:y val="0.55937354980988108"/>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trendlineLbl>
          </c:trendline>
          <c:xVal>
            <c:numRef>
              <c:f>輸出G!$B$5:$B$58</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numCache>
            </c:numRef>
          </c:xVal>
          <c:yVal>
            <c:numRef>
              <c:f>輸出G!$C$5:$C$58</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numCache>
            </c:numRef>
          </c:yVal>
          <c:smooth val="0"/>
          <c:extLst>
            <c:ext xmlns:c16="http://schemas.microsoft.com/office/drawing/2014/chart" uri="{C3380CC4-5D6E-409C-BE32-E72D297353CC}">
              <c16:uniqueId val="{00000006-5B91-49C8-9FB3-6E10CA2C8BD5}"/>
            </c:ext>
          </c:extLst>
        </c:ser>
        <c:dLbls>
          <c:showLegendKey val="0"/>
          <c:showVal val="0"/>
          <c:showCatName val="0"/>
          <c:showSerName val="0"/>
          <c:showPercent val="0"/>
          <c:showBubbleSize val="0"/>
        </c:dLbls>
        <c:axId val="665494936"/>
        <c:axId val="665491336"/>
      </c:scatterChart>
      <c:valAx>
        <c:axId val="665494936"/>
        <c:scaling>
          <c:orientation val="minMax"/>
          <c:max val="1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r>
                  <a:rPr lang="ja-JP" altLang="en-US" sz="1100">
                    <a:solidFill>
                      <a:schemeClr val="tx1"/>
                    </a:solidFill>
                    <a:latin typeface="UD デジタル 教科書体 NK-R" panose="02020400000000000000" pitchFamily="18" charset="-128"/>
                    <a:ea typeface="UD デジタル 教科書体 NK-R" panose="02020400000000000000" pitchFamily="18" charset="-128"/>
                  </a:rPr>
                  <a:t>全世界</a:t>
                </a:r>
                <a:r>
                  <a:rPr lang="en-US" altLang="ja-JP" sz="1100">
                    <a:solidFill>
                      <a:schemeClr val="tx1"/>
                    </a:solidFill>
                    <a:latin typeface="UD デジタル 教科書体 NK-R" panose="02020400000000000000" pitchFamily="18" charset="-128"/>
                    <a:ea typeface="UD デジタル 教科書体 NK-R" panose="02020400000000000000" pitchFamily="18" charset="-128"/>
                  </a:rPr>
                  <a:t>GDP</a:t>
                </a:r>
                <a:endParaRPr lang="ja-JP" altLang="en-US" sz="1100">
                  <a:solidFill>
                    <a:schemeClr val="tx1"/>
                  </a:solidFill>
                  <a:latin typeface="UD デジタル 教科書体 NK-R" panose="02020400000000000000" pitchFamily="18" charset="-128"/>
                  <a:ea typeface="UD デジタル 教科書体 NK-R" panose="02020400000000000000" pitchFamily="18" charset="-128"/>
                </a:endParaRPr>
              </a:p>
            </c:rich>
          </c:tx>
          <c:layout>
            <c:manualLayout>
              <c:xMode val="edge"/>
              <c:yMode val="edge"/>
              <c:x val="0.77992114808829793"/>
              <c:y val="0.84721333063809978"/>
            </c:manualLayout>
          </c:layout>
          <c:overlay val="0"/>
          <c:spPr>
            <a:solidFill>
              <a:schemeClr val="accent2">
                <a:lumMod val="20000"/>
                <a:lumOff val="80000"/>
              </a:schemeClr>
            </a:solidFill>
            <a:ln>
              <a:noFill/>
            </a:ln>
            <a:effectLst/>
          </c:spPr>
          <c:txPr>
            <a:bodyPr rot="0" spcFirstLastPara="1" vertOverflow="ellipsis" vert="horz" wrap="square" anchor="ctr" anchorCtr="1"/>
            <a:lstStyle/>
            <a:p>
              <a:pPr>
                <a:defRPr sz="11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endParaRPr lang="ja-JP"/>
            </a:p>
          </c:txPr>
        </c:title>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665491336"/>
        <c:crosses val="autoZero"/>
        <c:crossBetween val="midCat"/>
        <c:majorUnit val="10"/>
      </c:valAx>
      <c:valAx>
        <c:axId val="665491336"/>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1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r>
                  <a:rPr lang="ja-JP" altLang="en-US" sz="1100">
                    <a:solidFill>
                      <a:schemeClr val="tx1"/>
                    </a:solidFill>
                    <a:latin typeface="UD デジタル 教科書体 NK-R" panose="02020400000000000000" pitchFamily="18" charset="-128"/>
                    <a:ea typeface="UD デジタル 教科書体 NK-R" panose="02020400000000000000" pitchFamily="18" charset="-128"/>
                  </a:rPr>
                  <a:t>日本の輸出</a:t>
                </a:r>
              </a:p>
            </c:rich>
          </c:tx>
          <c:layout>
            <c:manualLayout>
              <c:xMode val="edge"/>
              <c:yMode val="edge"/>
              <c:x val="0.12105133092532548"/>
              <c:y val="8.5225890853073388E-2"/>
            </c:manualLayout>
          </c:layout>
          <c:overlay val="0"/>
          <c:spPr>
            <a:solidFill>
              <a:srgbClr val="FFFFCC"/>
            </a:solidFill>
            <a:ln>
              <a:noFill/>
            </a:ln>
            <a:effectLst/>
          </c:spPr>
          <c:txPr>
            <a:bodyPr rot="0" spcFirstLastPara="1" vertOverflow="ellipsis" wrap="square" anchor="ctr" anchorCtr="1"/>
            <a:lstStyle/>
            <a:p>
              <a:pPr>
                <a:defRPr sz="11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endParaRPr lang="ja-JP"/>
            </a:p>
          </c:txPr>
        </c:title>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665494936"/>
        <c:crosses val="autoZero"/>
        <c:crossBetween val="midCat"/>
        <c:majorUnit val="10"/>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In_Y </a:t>
            </a:r>
            <a:r>
              <a:rPr lang="ja-JP" altLang="en-US"/>
              <a:t>観測値グラフ</a:t>
            </a:r>
          </a:p>
        </c:rich>
      </c:tx>
      <c:overlay val="0"/>
    </c:title>
    <c:autoTitleDeleted val="0"/>
    <c:plotArea>
      <c:layout/>
      <c:scatterChart>
        <c:scatterStyle val="lineMarker"/>
        <c:varyColors val="0"/>
        <c:ser>
          <c:idx val="0"/>
          <c:order val="0"/>
          <c:tx>
            <c:v>In_E</c:v>
          </c:tx>
          <c:spPr>
            <a:ln w="38100">
              <a:noFill/>
            </a:ln>
          </c:spPr>
          <c:marker>
            <c:symbol val="circle"/>
            <c:size val="6"/>
            <c:spPr>
              <a:solidFill>
                <a:schemeClr val="tx2">
                  <a:lumMod val="25000"/>
                  <a:lumOff val="75000"/>
                </a:schemeClr>
              </a:solidFill>
              <a:ln>
                <a:solidFill>
                  <a:srgbClr val="002060"/>
                </a:solidFill>
              </a:ln>
            </c:spPr>
          </c:marker>
          <c:xVal>
            <c:numRef>
              <c:f>輸出!$B$4:$B$57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輸出!$E$4:$E$57</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yVal>
          <c:smooth val="0"/>
          <c:extLst>
            <c:ext xmlns:c16="http://schemas.microsoft.com/office/drawing/2014/chart" uri="{C3380CC4-5D6E-409C-BE32-E72D297353CC}">
              <c16:uniqueId val="{00000001-A8CB-42AE-B8AD-703F4F17344F}"/>
            </c:ext>
          </c:extLst>
        </c:ser>
        <c:ser>
          <c:idx val="1"/>
          <c:order val="1"/>
          <c:tx>
            <c:v>予測値: In_E</c:v>
          </c:tx>
          <c:spPr>
            <a:ln w="38100">
              <a:noFill/>
            </a:ln>
          </c:spPr>
          <c:marker>
            <c:symbol val="triangle"/>
            <c:size val="5"/>
            <c:spPr>
              <a:solidFill>
                <a:schemeClr val="accent2">
                  <a:lumMod val="40000"/>
                  <a:lumOff val="60000"/>
                </a:schemeClr>
              </a:solidFill>
              <a:ln w="6350">
                <a:solidFill>
                  <a:srgbClr val="C00000"/>
                </a:solidFill>
              </a:ln>
            </c:spPr>
          </c:marker>
          <c:xVal>
            <c:numRef>
              <c:f>輸出!$B$4:$B$57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輸出!$Y$29:$Y$82</c:f>
              <c:numCache>
                <c:formatCode>General</c:formatCode>
                <c:ptCount val="54"/>
                <c:pt idx="0">
                  <c:v>16.725447695093024</c:v>
                </c:pt>
                <c:pt idx="1">
                  <c:v>17.112380940120644</c:v>
                </c:pt>
                <c:pt idx="2">
                  <c:v>17.751270716794156</c:v>
                </c:pt>
                <c:pt idx="3">
                  <c:v>18.806338693061328</c:v>
                </c:pt>
                <c:pt idx="4">
                  <c:v>19.59370285445474</c:v>
                </c:pt>
                <c:pt idx="5">
                  <c:v>20.388940657462083</c:v>
                </c:pt>
                <c:pt idx="6">
                  <c:v>20.992961449845318</c:v>
                </c:pt>
                <c:pt idx="7">
                  <c:v>22.015410053711904</c:v>
                </c:pt>
                <c:pt idx="8">
                  <c:v>23.702618970983501</c:v>
                </c:pt>
                <c:pt idx="9">
                  <c:v>25.334712396957556</c:v>
                </c:pt>
                <c:pt idx="10">
                  <c:v>26.776713618252344</c:v>
                </c:pt>
                <c:pt idx="11">
                  <c:v>27.077036805526692</c:v>
                </c:pt>
                <c:pt idx="12">
                  <c:v>26.967930628876459</c:v>
                </c:pt>
                <c:pt idx="13">
                  <c:v>27.32111969555865</c:v>
                </c:pt>
                <c:pt idx="14">
                  <c:v>27.729424253538376</c:v>
                </c:pt>
                <c:pt idx="15">
                  <c:v>28.126480752069625</c:v>
                </c:pt>
                <c:pt idx="16">
                  <c:v>30.455953863849274</c:v>
                </c:pt>
                <c:pt idx="17">
                  <c:v>32.744933961614407</c:v>
                </c:pt>
                <c:pt idx="18">
                  <c:v>35.098027998235857</c:v>
                </c:pt>
                <c:pt idx="19">
                  <c:v>36.091231647536411</c:v>
                </c:pt>
                <c:pt idx="20">
                  <c:v>39.750225386126068</c:v>
                </c:pt>
                <c:pt idx="21">
                  <c:v>39.97518657509562</c:v>
                </c:pt>
                <c:pt idx="22">
                  <c:v>41.846863667322246</c:v>
                </c:pt>
                <c:pt idx="23">
                  <c:v>42.390144938683697</c:v>
                </c:pt>
                <c:pt idx="24">
                  <c:v>44.342808058939362</c:v>
                </c:pt>
                <c:pt idx="25">
                  <c:v>47.776840608559482</c:v>
                </c:pt>
                <c:pt idx="26">
                  <c:v>48.519212532158988</c:v>
                </c:pt>
                <c:pt idx="27">
                  <c:v>48.340368386928191</c:v>
                </c:pt>
                <c:pt idx="28">
                  <c:v>48.152525794138626</c:v>
                </c:pt>
                <c:pt idx="29">
                  <c:v>49.518040211183774</c:v>
                </c:pt>
                <c:pt idx="30">
                  <c:v>50.591105082568511</c:v>
                </c:pt>
                <c:pt idx="31">
                  <c:v>50.414510549227408</c:v>
                </c:pt>
                <c:pt idx="32">
                  <c:v>51.92849935099246</c:v>
                </c:pt>
                <c:pt idx="33">
                  <c:v>56.715673452264397</c:v>
                </c:pt>
                <c:pt idx="34">
                  <c:v>62.242969865246145</c:v>
                </c:pt>
                <c:pt idx="35">
                  <c:v>66.369882876892476</c:v>
                </c:pt>
                <c:pt idx="36">
                  <c:v>70.867981850338538</c:v>
                </c:pt>
                <c:pt idx="37">
                  <c:v>78.309697981451123</c:v>
                </c:pt>
                <c:pt idx="38">
                  <c:v>84.817825178340101</c:v>
                </c:pt>
                <c:pt idx="39">
                  <c:v>51.745586639229025</c:v>
                </c:pt>
                <c:pt idx="40">
                  <c:v>57.930860437729912</c:v>
                </c:pt>
                <c:pt idx="41">
                  <c:v>66.290421552309994</c:v>
                </c:pt>
                <c:pt idx="42">
                  <c:v>68.048364217185878</c:v>
                </c:pt>
                <c:pt idx="43">
                  <c:v>70.353913147413806</c:v>
                </c:pt>
                <c:pt idx="44">
                  <c:v>72.484023303674078</c:v>
                </c:pt>
                <c:pt idx="45">
                  <c:v>67.487280704324178</c:v>
                </c:pt>
                <c:pt idx="46">
                  <c:v>69.015136364939153</c:v>
                </c:pt>
                <c:pt idx="47">
                  <c:v>74.325730817960974</c:v>
                </c:pt>
                <c:pt idx="48">
                  <c:v>79.864581997230076</c:v>
                </c:pt>
                <c:pt idx="49">
                  <c:v>81.292805541752656</c:v>
                </c:pt>
                <c:pt idx="50">
                  <c:v>78.920933361780584</c:v>
                </c:pt>
                <c:pt idx="51">
                  <c:v>92.119148154359593</c:v>
                </c:pt>
                <c:pt idx="52">
                  <c:v>95.969321478884808</c:v>
                </c:pt>
                <c:pt idx="53">
                  <c:v>100.76789228122487</c:v>
                </c:pt>
              </c:numCache>
            </c:numRef>
          </c:yVal>
          <c:smooth val="0"/>
          <c:extLst>
            <c:ext xmlns:c16="http://schemas.microsoft.com/office/drawing/2014/chart" uri="{C3380CC4-5D6E-409C-BE32-E72D297353CC}">
              <c16:uniqueId val="{00000002-A8CB-42AE-B8AD-703F4F17344F}"/>
            </c:ext>
          </c:extLst>
        </c:ser>
        <c:dLbls>
          <c:showLegendKey val="0"/>
          <c:showVal val="0"/>
          <c:showCatName val="0"/>
          <c:showSerName val="0"/>
          <c:showPercent val="0"/>
          <c:showBubbleSize val="0"/>
        </c:dLbls>
        <c:axId val="916747352"/>
        <c:axId val="916747712"/>
      </c:scatterChart>
      <c:valAx>
        <c:axId val="916747352"/>
        <c:scaling>
          <c:orientation val="minMax"/>
        </c:scaling>
        <c:delete val="0"/>
        <c:axPos val="b"/>
        <c:title>
          <c:tx>
            <c:rich>
              <a:bodyPr/>
              <a:lstStyle/>
              <a:p>
                <a:pPr>
                  <a:defRPr/>
                </a:pPr>
                <a:r>
                  <a:rPr lang="en-US" altLang="ja-JP"/>
                  <a:t>In_Y</a:t>
                </a:r>
              </a:p>
            </c:rich>
          </c:tx>
          <c:overlay val="0"/>
        </c:title>
        <c:numFmt formatCode="General" sourceLinked="1"/>
        <c:majorTickMark val="out"/>
        <c:minorTickMark val="none"/>
        <c:tickLblPos val="nextTo"/>
        <c:crossAx val="916747712"/>
        <c:crosses val="autoZero"/>
        <c:crossBetween val="midCat"/>
      </c:valAx>
      <c:valAx>
        <c:axId val="916747712"/>
        <c:scaling>
          <c:orientation val="minMax"/>
        </c:scaling>
        <c:delete val="0"/>
        <c:axPos val="l"/>
        <c:title>
          <c:tx>
            <c:rich>
              <a:bodyPr/>
              <a:lstStyle/>
              <a:p>
                <a:pPr>
                  <a:defRPr/>
                </a:pPr>
                <a:r>
                  <a:rPr lang="en-US" altLang="ja-JP"/>
                  <a:t>In_E</a:t>
                </a:r>
              </a:p>
            </c:rich>
          </c:tx>
          <c:overlay val="0"/>
        </c:title>
        <c:numFmt formatCode="0_ " sourceLinked="0"/>
        <c:majorTickMark val="out"/>
        <c:minorTickMark val="none"/>
        <c:tickLblPos val="nextTo"/>
        <c:crossAx val="916747352"/>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38100" cap="rnd">
              <a:noFill/>
              <a:round/>
            </a:ln>
            <a:effectLst/>
          </c:spPr>
          <c:marker>
            <c:symbol val="circle"/>
            <c:size val="5"/>
            <c:spPr>
              <a:solidFill>
                <a:schemeClr val="accent1"/>
              </a:solidFill>
              <a:ln w="9525">
                <a:solidFill>
                  <a:schemeClr val="accent1"/>
                </a:solidFill>
              </a:ln>
              <a:effectLst/>
            </c:spPr>
          </c:marker>
          <c:dLbls>
            <c:dLbl>
              <c:idx val="36"/>
              <c:layout>
                <c:manualLayout>
                  <c:x val="-0.21366849960722703"/>
                  <c:y val="-4.333694967476813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5B-4A43-AF56-2B1BBDC76CE1}"/>
                </c:ext>
              </c:extLst>
            </c:dLbl>
            <c:dLbl>
              <c:idx val="37"/>
              <c:layout>
                <c:manualLayout>
                  <c:x val="-8.7981146897093479E-2"/>
                  <c:y val="-6.06717295446753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5B-4A43-AF56-2B1BBDC76CE1}"/>
                </c:ext>
              </c:extLst>
            </c:dLbl>
            <c:dLbl>
              <c:idx val="38"/>
              <c:layout>
                <c:manualLayout>
                  <c:x val="-2.199528672427337E-2"/>
                  <c:y val="-3.466955973981451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5B-4A43-AF56-2B1BBDC76CE1}"/>
                </c:ext>
              </c:extLst>
            </c:dLbl>
            <c:dLbl>
              <c:idx val="39"/>
              <c:layout>
                <c:manualLayout>
                  <c:x val="-8.1187102201384351E-2"/>
                  <c:y val="7.7590201709045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5B-4A43-AF56-2B1BBDC76CE1}"/>
                </c:ext>
              </c:extLst>
            </c:dLbl>
            <c:dLbl>
              <c:idx val="40"/>
              <c:layout>
                <c:manualLayout>
                  <c:x val="-2.6325067575509436E-3"/>
                  <c:y val="8.05832948684729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5B-4A43-AF56-2B1BBDC76C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輸出!$B$4:$B$57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輸出!$E$4:$E$57</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yVal>
          <c:smooth val="0"/>
          <c:extLst>
            <c:ext xmlns:c16="http://schemas.microsoft.com/office/drawing/2014/chart" uri="{C3380CC4-5D6E-409C-BE32-E72D297353CC}">
              <c16:uniqueId val="{00000000-295B-4A43-AF56-2B1BBDC76CE1}"/>
            </c:ext>
          </c:extLst>
        </c:ser>
        <c:dLbls>
          <c:showLegendKey val="0"/>
          <c:showVal val="0"/>
          <c:showCatName val="0"/>
          <c:showSerName val="0"/>
          <c:showPercent val="0"/>
          <c:showBubbleSize val="0"/>
        </c:dLbls>
        <c:axId val="665494936"/>
        <c:axId val="665491336"/>
      </c:scatterChart>
      <c:valAx>
        <c:axId val="665494936"/>
        <c:scaling>
          <c:orientation val="minMax"/>
        </c:scaling>
        <c:delete val="0"/>
        <c:axPos val="b"/>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491336"/>
        <c:crosses val="autoZero"/>
        <c:crossBetween val="midCat"/>
      </c:valAx>
      <c:valAx>
        <c:axId val="665491336"/>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494936"/>
        <c:crosses val="autoZero"/>
        <c:crossBetween val="midCat"/>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In_Y </a:t>
            </a:r>
            <a:r>
              <a:rPr lang="ja-JP" altLang="en-US"/>
              <a:t>観測値グラフ</a:t>
            </a:r>
          </a:p>
        </c:rich>
      </c:tx>
      <c:overlay val="0"/>
    </c:title>
    <c:autoTitleDeleted val="0"/>
    <c:plotArea>
      <c:layout/>
      <c:scatterChart>
        <c:scatterStyle val="lineMarker"/>
        <c:varyColors val="0"/>
        <c:ser>
          <c:idx val="0"/>
          <c:order val="0"/>
          <c:tx>
            <c:v>In_E</c:v>
          </c:tx>
          <c:spPr>
            <a:ln w="38100">
              <a:noFill/>
            </a:ln>
          </c:spPr>
          <c:marker>
            <c:symbol val="circle"/>
            <c:size val="6"/>
            <c:spPr>
              <a:solidFill>
                <a:schemeClr val="tx2">
                  <a:lumMod val="25000"/>
                  <a:lumOff val="75000"/>
                </a:schemeClr>
              </a:solidFill>
              <a:ln>
                <a:solidFill>
                  <a:srgbClr val="002060"/>
                </a:solidFill>
              </a:ln>
            </c:spPr>
          </c:marker>
          <c:xVal>
            <c:numRef>
              <c:f>'輸出 (2)'!$B$4:$B$57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 (2)'!$E$4:$E$57</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yVal>
          <c:smooth val="0"/>
          <c:extLst>
            <c:ext xmlns:c16="http://schemas.microsoft.com/office/drawing/2014/chart" uri="{C3380CC4-5D6E-409C-BE32-E72D297353CC}">
              <c16:uniqueId val="{00000000-1F8A-41CE-A3C4-2411BF28A8AB}"/>
            </c:ext>
          </c:extLst>
        </c:ser>
        <c:ser>
          <c:idx val="1"/>
          <c:order val="1"/>
          <c:tx>
            <c:v>予測値: In_E</c:v>
          </c:tx>
          <c:spPr>
            <a:ln w="38100">
              <a:noFill/>
            </a:ln>
          </c:spPr>
          <c:marker>
            <c:symbol val="triangle"/>
            <c:size val="5"/>
            <c:spPr>
              <a:solidFill>
                <a:schemeClr val="accent2">
                  <a:lumMod val="40000"/>
                  <a:lumOff val="60000"/>
                </a:schemeClr>
              </a:solidFill>
              <a:ln w="6350">
                <a:solidFill>
                  <a:srgbClr val="C00000"/>
                </a:solidFill>
              </a:ln>
            </c:spPr>
          </c:marker>
          <c:xVal>
            <c:numRef>
              <c:f>'輸出 (2)'!$B$4:$B$57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 (2)'!$Y$29:$Y$82</c:f>
              <c:numCache>
                <c:formatCode>General</c:formatCode>
                <c:ptCount val="54"/>
                <c:pt idx="0">
                  <c:v>17.728307935061331</c:v>
                </c:pt>
                <c:pt idx="1">
                  <c:v>18.098715261471263</c:v>
                </c:pt>
                <c:pt idx="2">
                  <c:v>18.710318056241157</c:v>
                </c:pt>
                <c:pt idx="3">
                  <c:v>19.720324079998484</c:v>
                </c:pt>
                <c:pt idx="4">
                  <c:v>20.474059918623354</c:v>
                </c:pt>
                <c:pt idx="5">
                  <c:v>21.235333115634468</c:v>
                </c:pt>
                <c:pt idx="6">
                  <c:v>21.813556180408121</c:v>
                </c:pt>
                <c:pt idx="7">
                  <c:v>22.792336005136701</c:v>
                </c:pt>
                <c:pt idx="8">
                  <c:v>24.407484230761419</c:v>
                </c:pt>
                <c:pt idx="9">
                  <c:v>25.969870947682395</c:v>
                </c:pt>
                <c:pt idx="10">
                  <c:v>27.350284297849658</c:v>
                </c:pt>
                <c:pt idx="11">
                  <c:v>27.63778068201086</c:v>
                </c:pt>
                <c:pt idx="12">
                  <c:v>27.533334430087127</c:v>
                </c:pt>
                <c:pt idx="13">
                  <c:v>27.871438791984566</c:v>
                </c:pt>
                <c:pt idx="14">
                  <c:v>28.262304662585748</c:v>
                </c:pt>
                <c:pt idx="15">
                  <c:v>28.642402878349436</c:v>
                </c:pt>
                <c:pt idx="16">
                  <c:v>30.872384195195295</c:v>
                </c:pt>
                <c:pt idx="17">
                  <c:v>33.063601954626165</c:v>
                </c:pt>
                <c:pt idx="18">
                  <c:v>35.316195346630778</c:v>
                </c:pt>
                <c:pt idx="19">
                  <c:v>36.26697926878186</c:v>
                </c:pt>
                <c:pt idx="20">
                  <c:v>39.769697387420003</c:v>
                </c:pt>
                <c:pt idx="21">
                  <c:v>39.985050484169967</c:v>
                </c:pt>
                <c:pt idx="22">
                  <c:v>41.776788249129652</c:v>
                </c:pt>
                <c:pt idx="23">
                  <c:v>42.296865977780811</c:v>
                </c:pt>
                <c:pt idx="24">
                  <c:v>44.166130857570487</c:v>
                </c:pt>
                <c:pt idx="25">
                  <c:v>47.453495879458664</c:v>
                </c:pt>
                <c:pt idx="26">
                  <c:v>48.164161098733544</c:v>
                </c:pt>
                <c:pt idx="27">
                  <c:v>47.992955386817322</c:v>
                </c:pt>
                <c:pt idx="28">
                  <c:v>47.813135551031102</c:v>
                </c:pt>
                <c:pt idx="29">
                  <c:v>49.12032884830338</c:v>
                </c:pt>
                <c:pt idx="30">
                  <c:v>50.147563119800701</c:v>
                </c:pt>
                <c:pt idx="31">
                  <c:v>49.978510938851976</c:v>
                </c:pt>
                <c:pt idx="32">
                  <c:v>51.427837279979229</c:v>
                </c:pt>
                <c:pt idx="33">
                  <c:v>56.010551178818424</c:v>
                </c:pt>
                <c:pt idx="34">
                  <c:v>61.301776765965009</c:v>
                </c:pt>
                <c:pt idx="35">
                  <c:v>65.252429325843082</c:v>
                </c:pt>
                <c:pt idx="36">
                  <c:v>69.558414495358576</c:v>
                </c:pt>
                <c:pt idx="37">
                  <c:v>76.682294935847338</c:v>
                </c:pt>
                <c:pt idx="38">
                  <c:v>57.877286979741797</c:v>
                </c:pt>
                <c:pt idx="39">
                  <c:v>52.050922690316163</c:v>
                </c:pt>
                <c:pt idx="40">
                  <c:v>59.384332387143438</c:v>
                </c:pt>
                <c:pt idx="41">
                  <c:v>67.188926289619673</c:v>
                </c:pt>
                <c:pt idx="42">
                  <c:v>68.6798353407831</c:v>
                </c:pt>
                <c:pt idx="43">
                  <c:v>71.530241336538467</c:v>
                </c:pt>
                <c:pt idx="44">
                  <c:v>73.923706137042018</c:v>
                </c:pt>
                <c:pt idx="45">
                  <c:v>69.409512730299014</c:v>
                </c:pt>
                <c:pt idx="46">
                  <c:v>70.276614451165301</c:v>
                </c:pt>
                <c:pt idx="47">
                  <c:v>76.241151506219069</c:v>
                </c:pt>
                <c:pt idx="48">
                  <c:v>81.884318425022158</c:v>
                </c:pt>
                <c:pt idx="49">
                  <c:v>82.766111388677956</c:v>
                </c:pt>
                <c:pt idx="50">
                  <c:v>79.584571109140427</c:v>
                </c:pt>
                <c:pt idx="51">
                  <c:v>93.787586862700721</c:v>
                </c:pt>
                <c:pt idx="52">
                  <c:v>99.08355858801572</c:v>
                </c:pt>
                <c:pt idx="53">
                  <c:v>103.96532377757487</c:v>
                </c:pt>
              </c:numCache>
            </c:numRef>
          </c:yVal>
          <c:smooth val="0"/>
          <c:extLst>
            <c:ext xmlns:c16="http://schemas.microsoft.com/office/drawing/2014/chart" uri="{C3380CC4-5D6E-409C-BE32-E72D297353CC}">
              <c16:uniqueId val="{00000001-1F8A-41CE-A3C4-2411BF28A8AB}"/>
            </c:ext>
          </c:extLst>
        </c:ser>
        <c:dLbls>
          <c:showLegendKey val="0"/>
          <c:showVal val="0"/>
          <c:showCatName val="0"/>
          <c:showSerName val="0"/>
          <c:showPercent val="0"/>
          <c:showBubbleSize val="0"/>
        </c:dLbls>
        <c:axId val="916747352"/>
        <c:axId val="916747712"/>
      </c:scatterChart>
      <c:valAx>
        <c:axId val="916747352"/>
        <c:scaling>
          <c:orientation val="minMax"/>
        </c:scaling>
        <c:delete val="0"/>
        <c:axPos val="b"/>
        <c:title>
          <c:tx>
            <c:rich>
              <a:bodyPr/>
              <a:lstStyle/>
              <a:p>
                <a:pPr>
                  <a:defRPr/>
                </a:pPr>
                <a:r>
                  <a:rPr lang="en-US" altLang="ja-JP"/>
                  <a:t>In_Y</a:t>
                </a:r>
              </a:p>
            </c:rich>
          </c:tx>
          <c:overlay val="0"/>
        </c:title>
        <c:numFmt formatCode="General" sourceLinked="1"/>
        <c:majorTickMark val="out"/>
        <c:minorTickMark val="none"/>
        <c:tickLblPos val="nextTo"/>
        <c:crossAx val="916747712"/>
        <c:crosses val="autoZero"/>
        <c:crossBetween val="midCat"/>
      </c:valAx>
      <c:valAx>
        <c:axId val="916747712"/>
        <c:scaling>
          <c:orientation val="minMax"/>
        </c:scaling>
        <c:delete val="0"/>
        <c:axPos val="l"/>
        <c:title>
          <c:tx>
            <c:rich>
              <a:bodyPr/>
              <a:lstStyle/>
              <a:p>
                <a:pPr>
                  <a:defRPr/>
                </a:pPr>
                <a:r>
                  <a:rPr lang="en-US" altLang="ja-JP"/>
                  <a:t>In_E</a:t>
                </a:r>
              </a:p>
            </c:rich>
          </c:tx>
          <c:overlay val="0"/>
        </c:title>
        <c:numFmt formatCode="0_ " sourceLinked="0"/>
        <c:majorTickMark val="out"/>
        <c:minorTickMark val="none"/>
        <c:tickLblPos val="nextTo"/>
        <c:crossAx val="916747352"/>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In_Y </a:t>
            </a:r>
            <a:r>
              <a:rPr lang="ja-JP" altLang="en-US"/>
              <a:t>観測値グラフ</a:t>
            </a:r>
          </a:p>
        </c:rich>
      </c:tx>
      <c:overlay val="0"/>
    </c:title>
    <c:autoTitleDeleted val="0"/>
    <c:plotArea>
      <c:layout/>
      <c:scatterChart>
        <c:scatterStyle val="lineMarker"/>
        <c:varyColors val="0"/>
        <c:ser>
          <c:idx val="0"/>
          <c:order val="0"/>
          <c:tx>
            <c:v>In_E</c:v>
          </c:tx>
          <c:spPr>
            <a:ln w="38100">
              <a:noFill/>
            </a:ln>
          </c:spPr>
          <c:marker>
            <c:symbol val="circle"/>
            <c:size val="6"/>
            <c:spPr>
              <a:solidFill>
                <a:schemeClr val="tx2">
                  <a:lumMod val="25000"/>
                  <a:lumOff val="75000"/>
                </a:schemeClr>
              </a:solidFill>
              <a:ln>
                <a:solidFill>
                  <a:srgbClr val="002060"/>
                </a:solidFill>
              </a:ln>
            </c:spPr>
          </c:marker>
          <c:xVal>
            <c:numRef>
              <c:f>'輸出 (3)'!$B$4:$B$57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 (3)'!$E$4:$E$57</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yVal>
          <c:smooth val="0"/>
          <c:extLst>
            <c:ext xmlns:c16="http://schemas.microsoft.com/office/drawing/2014/chart" uri="{C3380CC4-5D6E-409C-BE32-E72D297353CC}">
              <c16:uniqueId val="{00000000-C1B8-4D71-831A-13832F2A44B2}"/>
            </c:ext>
          </c:extLst>
        </c:ser>
        <c:ser>
          <c:idx val="1"/>
          <c:order val="1"/>
          <c:tx>
            <c:v>予測値: In_E</c:v>
          </c:tx>
          <c:spPr>
            <a:ln w="38100">
              <a:noFill/>
            </a:ln>
          </c:spPr>
          <c:marker>
            <c:symbol val="triangle"/>
            <c:size val="5"/>
            <c:spPr>
              <a:solidFill>
                <a:schemeClr val="accent2">
                  <a:lumMod val="40000"/>
                  <a:lumOff val="60000"/>
                </a:schemeClr>
              </a:solidFill>
              <a:ln w="6350">
                <a:solidFill>
                  <a:srgbClr val="C00000"/>
                </a:solidFill>
              </a:ln>
            </c:spPr>
          </c:marker>
          <c:xVal>
            <c:numRef>
              <c:f>'輸出 (3)'!$B$4:$B$57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 (3)'!$Y$29:$Y$82</c:f>
              <c:numCache>
                <c:formatCode>General</c:formatCode>
                <c:ptCount val="54"/>
                <c:pt idx="0">
                  <c:v>17.901785653816823</c:v>
                </c:pt>
                <c:pt idx="1">
                  <c:v>18.258118875449583</c:v>
                </c:pt>
                <c:pt idx="2">
                  <c:v>18.846483032099016</c:v>
                </c:pt>
                <c:pt idx="3">
                  <c:v>19.818112572481361</c:v>
                </c:pt>
                <c:pt idx="4">
                  <c:v>20.543209244408484</c:v>
                </c:pt>
                <c:pt idx="5">
                  <c:v>21.275556883054875</c:v>
                </c:pt>
                <c:pt idx="6">
                  <c:v>21.831809615661825</c:v>
                </c:pt>
                <c:pt idx="7">
                  <c:v>22.773399436778618</c:v>
                </c:pt>
                <c:pt idx="8">
                  <c:v>24.327178019479589</c:v>
                </c:pt>
                <c:pt idx="9">
                  <c:v>25.83019983514567</c:v>
                </c:pt>
                <c:pt idx="10">
                  <c:v>27.158162597160768</c:v>
                </c:pt>
                <c:pt idx="11">
                  <c:v>27.434735184881543</c:v>
                </c:pt>
                <c:pt idx="12">
                  <c:v>27.334257503200213</c:v>
                </c:pt>
                <c:pt idx="13">
                  <c:v>27.659515153178951</c:v>
                </c:pt>
                <c:pt idx="14">
                  <c:v>28.035529570192587</c:v>
                </c:pt>
                <c:pt idx="15">
                  <c:v>28.40118546332155</c:v>
                </c:pt>
                <c:pt idx="16">
                  <c:v>30.546435759837362</c:v>
                </c:pt>
                <c:pt idx="17">
                  <c:v>32.654395370368348</c:v>
                </c:pt>
                <c:pt idx="18">
                  <c:v>34.821398567041982</c:v>
                </c:pt>
                <c:pt idx="19">
                  <c:v>35.736056226058622</c:v>
                </c:pt>
                <c:pt idx="20">
                  <c:v>39.105684045742805</c:v>
                </c:pt>
                <c:pt idx="21">
                  <c:v>39.312854523436272</c:v>
                </c:pt>
                <c:pt idx="22">
                  <c:v>41.036512897845881</c:v>
                </c:pt>
                <c:pt idx="23">
                  <c:v>41.536829601475596</c:v>
                </c:pt>
                <c:pt idx="24">
                  <c:v>43.335069347854855</c:v>
                </c:pt>
                <c:pt idx="25">
                  <c:v>46.497526689845579</c:v>
                </c:pt>
                <c:pt idx="26">
                  <c:v>47.181189266234007</c:v>
                </c:pt>
                <c:pt idx="27">
                  <c:v>47.0164887364677</c:v>
                </c:pt>
                <c:pt idx="28">
                  <c:v>46.843501387593662</c:v>
                </c:pt>
                <c:pt idx="29">
                  <c:v>48.101026187192986</c:v>
                </c:pt>
                <c:pt idx="30">
                  <c:v>49.089229365790807</c:v>
                </c:pt>
                <c:pt idx="31">
                  <c:v>48.926600540801438</c:v>
                </c:pt>
                <c:pt idx="32">
                  <c:v>50.320857855678447</c:v>
                </c:pt>
                <c:pt idx="33">
                  <c:v>54.729445620995342</c:v>
                </c:pt>
                <c:pt idx="34">
                  <c:v>59.819624257923735</c:v>
                </c:pt>
                <c:pt idx="35">
                  <c:v>63.620166671210328</c:v>
                </c:pt>
                <c:pt idx="36">
                  <c:v>67.76254037269112</c:v>
                </c:pt>
                <c:pt idx="37">
                  <c:v>74.615739774790896</c:v>
                </c:pt>
                <c:pt idx="38">
                  <c:v>80.609181694462791</c:v>
                </c:pt>
                <c:pt idx="39">
                  <c:v>77.206406598347655</c:v>
                </c:pt>
                <c:pt idx="40">
                  <c:v>58.243337997154399</c:v>
                </c:pt>
                <c:pt idx="41">
                  <c:v>65.739407131948767</c:v>
                </c:pt>
                <c:pt idx="42">
                  <c:v>67.162049855512279</c:v>
                </c:pt>
                <c:pt idx="43">
                  <c:v>69.943086436412258</c:v>
                </c:pt>
                <c:pt idx="44">
                  <c:v>72.267053311670793</c:v>
                </c:pt>
                <c:pt idx="45">
                  <c:v>67.940671304176036</c:v>
                </c:pt>
                <c:pt idx="46">
                  <c:v>68.738785569031776</c:v>
                </c:pt>
                <c:pt idx="47">
                  <c:v>74.529997579024794</c:v>
                </c:pt>
                <c:pt idx="48">
                  <c:v>79.979375826897808</c:v>
                </c:pt>
                <c:pt idx="49">
                  <c:v>80.798284661989868</c:v>
                </c:pt>
                <c:pt idx="50">
                  <c:v>77.682497339167099</c:v>
                </c:pt>
                <c:pt idx="51">
                  <c:v>91.440779727896654</c:v>
                </c:pt>
                <c:pt idx="52">
                  <c:v>96.632979075887178</c:v>
                </c:pt>
                <c:pt idx="53">
                  <c:v>101.34669418322996</c:v>
                </c:pt>
              </c:numCache>
            </c:numRef>
          </c:yVal>
          <c:smooth val="0"/>
          <c:extLst>
            <c:ext xmlns:c16="http://schemas.microsoft.com/office/drawing/2014/chart" uri="{C3380CC4-5D6E-409C-BE32-E72D297353CC}">
              <c16:uniqueId val="{00000001-C1B8-4D71-831A-13832F2A44B2}"/>
            </c:ext>
          </c:extLst>
        </c:ser>
        <c:dLbls>
          <c:showLegendKey val="0"/>
          <c:showVal val="0"/>
          <c:showCatName val="0"/>
          <c:showSerName val="0"/>
          <c:showPercent val="0"/>
          <c:showBubbleSize val="0"/>
        </c:dLbls>
        <c:axId val="916747352"/>
        <c:axId val="916747712"/>
      </c:scatterChart>
      <c:valAx>
        <c:axId val="916747352"/>
        <c:scaling>
          <c:orientation val="minMax"/>
        </c:scaling>
        <c:delete val="0"/>
        <c:axPos val="b"/>
        <c:title>
          <c:tx>
            <c:rich>
              <a:bodyPr/>
              <a:lstStyle/>
              <a:p>
                <a:pPr>
                  <a:defRPr/>
                </a:pPr>
                <a:r>
                  <a:rPr lang="en-US" altLang="ja-JP"/>
                  <a:t>In_Y</a:t>
                </a:r>
              </a:p>
            </c:rich>
          </c:tx>
          <c:overlay val="0"/>
        </c:title>
        <c:numFmt formatCode="General" sourceLinked="1"/>
        <c:majorTickMark val="out"/>
        <c:minorTickMark val="none"/>
        <c:tickLblPos val="nextTo"/>
        <c:crossAx val="916747712"/>
        <c:crosses val="autoZero"/>
        <c:crossBetween val="midCat"/>
      </c:valAx>
      <c:valAx>
        <c:axId val="916747712"/>
        <c:scaling>
          <c:orientation val="minMax"/>
        </c:scaling>
        <c:delete val="0"/>
        <c:axPos val="l"/>
        <c:title>
          <c:tx>
            <c:rich>
              <a:bodyPr/>
              <a:lstStyle/>
              <a:p>
                <a:pPr>
                  <a:defRPr/>
                </a:pPr>
                <a:r>
                  <a:rPr lang="en-US" altLang="ja-JP"/>
                  <a:t>In_E</a:t>
                </a:r>
              </a:p>
            </c:rich>
          </c:tx>
          <c:overlay val="0"/>
        </c:title>
        <c:numFmt formatCode="0_ " sourceLinked="0"/>
        <c:majorTickMark val="out"/>
        <c:minorTickMark val="none"/>
        <c:tickLblPos val="nextTo"/>
        <c:crossAx val="916747352"/>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38100" cap="rnd">
              <a:noFill/>
              <a:round/>
            </a:ln>
            <a:effectLst/>
          </c:spPr>
          <c:marker>
            <c:symbol val="circle"/>
            <c:size val="5"/>
            <c:spPr>
              <a:solidFill>
                <a:schemeClr val="accent1"/>
              </a:solidFill>
              <a:ln w="9525">
                <a:solidFill>
                  <a:schemeClr val="accent1"/>
                </a:solidFill>
              </a:ln>
              <a:effectLst/>
            </c:spPr>
          </c:marker>
          <c:dLbls>
            <c:dLbl>
              <c:idx val="36"/>
              <c:layout>
                <c:manualLayout>
                  <c:x val="4.8955157755061381E-3"/>
                  <c:y val="7.438865023739532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F7-4189-9EAE-AAE527EE474E}"/>
                </c:ext>
              </c:extLst>
            </c:dLbl>
            <c:dLbl>
              <c:idx val="37"/>
              <c:layout>
                <c:manualLayout>
                  <c:x val="-1.1159869655899607E-3"/>
                  <c:y val="5.418245534704951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F7-4189-9EAE-AAE527EE474E}"/>
                </c:ext>
              </c:extLst>
            </c:dLbl>
            <c:dLbl>
              <c:idx val="38"/>
              <c:layout>
                <c:manualLayout>
                  <c:x val="3.684897174973209E-2"/>
                  <c:y val="5.5295048609541562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F7-4189-9EAE-AAE527EE474E}"/>
                </c:ext>
              </c:extLst>
            </c:dLbl>
            <c:dLbl>
              <c:idx val="39"/>
              <c:layout>
                <c:manualLayout>
                  <c:x val="-0.26332372160692419"/>
                  <c:y val="1.44203029617906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F7-4189-9EAE-AAE527EE474E}"/>
                </c:ext>
              </c:extLst>
            </c:dLbl>
            <c:dLbl>
              <c:idx val="40"/>
              <c:layout>
                <c:manualLayout>
                  <c:x val="-0.21279011965418967"/>
                  <c:y val="-3.714221116888989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F7-4189-9EAE-AAE527EE474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WGDP!$B$4:$B$57</c:f>
              <c:numCache>
                <c:formatCode>General</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xVal>
          <c:yVal>
            <c:numRef>
              <c:f>WGDP!$E$4:$E$57</c:f>
              <c:numCache>
                <c:formatCode>0.000_ </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yVal>
          <c:smooth val="0"/>
          <c:extLst>
            <c:ext xmlns:c16="http://schemas.microsoft.com/office/drawing/2014/chart" uri="{C3380CC4-5D6E-409C-BE32-E72D297353CC}">
              <c16:uniqueId val="{00000005-A8F7-4189-9EAE-AAE527EE474E}"/>
            </c:ext>
          </c:extLst>
        </c:ser>
        <c:dLbls>
          <c:showLegendKey val="0"/>
          <c:showVal val="0"/>
          <c:showCatName val="0"/>
          <c:showSerName val="0"/>
          <c:showPercent val="0"/>
          <c:showBubbleSize val="0"/>
        </c:dLbls>
        <c:axId val="665494936"/>
        <c:axId val="665491336"/>
      </c:scatterChart>
      <c:valAx>
        <c:axId val="665494936"/>
        <c:scaling>
          <c:orientation val="minMax"/>
        </c:scaling>
        <c:delete val="0"/>
        <c:axPos val="b"/>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491336"/>
        <c:crosses val="autoZero"/>
        <c:crossBetween val="midCat"/>
      </c:valAx>
      <c:valAx>
        <c:axId val="665491336"/>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5494936"/>
        <c:crosses val="autoZero"/>
        <c:crossBetween val="midCat"/>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In_Y </a:t>
            </a:r>
            <a:r>
              <a:rPr lang="ja-JP" altLang="en-US"/>
              <a:t>残差グラフ</a:t>
            </a:r>
          </a:p>
        </c:rich>
      </c:tx>
      <c:overlay val="0"/>
    </c:title>
    <c:autoTitleDeleted val="0"/>
    <c:plotArea>
      <c:layout/>
      <c:scatterChart>
        <c:scatterStyle val="lineMarker"/>
        <c:varyColors val="0"/>
        <c:ser>
          <c:idx val="0"/>
          <c:order val="0"/>
          <c:spPr>
            <a:ln w="38100">
              <a:noFill/>
            </a:ln>
          </c:spPr>
          <c:xVal>
            <c:numRef>
              <c:f>WGDP!$B$4:$B$57</c:f>
              <c:numCache>
                <c:formatCode>General</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xVal>
          <c:yVal>
            <c:numRef>
              <c:f>WGDP!$K$27:$K$80</c:f>
              <c:numCache>
                <c:formatCode>General</c:formatCode>
                <c:ptCount val="54"/>
                <c:pt idx="0">
                  <c:v>14.103484583256405</c:v>
                </c:pt>
                <c:pt idx="1">
                  <c:v>12.731344594067755</c:v>
                </c:pt>
                <c:pt idx="2">
                  <c:v>12.806804069026121</c:v>
                </c:pt>
                <c:pt idx="3">
                  <c:v>12.283878782885679</c:v>
                </c:pt>
                <c:pt idx="4">
                  <c:v>5.6172375645268993</c:v>
                </c:pt>
                <c:pt idx="5">
                  <c:v>5.9223340368294819</c:v>
                </c:pt>
                <c:pt idx="6">
                  <c:v>2.4164469184490009</c:v>
                </c:pt>
                <c:pt idx="7">
                  <c:v>1.2825367019930187</c:v>
                </c:pt>
                <c:pt idx="8">
                  <c:v>4.084847242781068</c:v>
                </c:pt>
                <c:pt idx="9">
                  <c:v>3.1792853118312614</c:v>
                </c:pt>
                <c:pt idx="10">
                  <c:v>-3.7079703698520277</c:v>
                </c:pt>
                <c:pt idx="11">
                  <c:v>-8.3150941612446676</c:v>
                </c:pt>
                <c:pt idx="12">
                  <c:v>-9.5617529170319191</c:v>
                </c:pt>
                <c:pt idx="13">
                  <c:v>-9.8154267425036341</c:v>
                </c:pt>
                <c:pt idx="14">
                  <c:v>-15.911505395349863</c:v>
                </c:pt>
                <c:pt idx="15">
                  <c:v>-17.503623062039708</c:v>
                </c:pt>
                <c:pt idx="16">
                  <c:v>-7.4828043212950632</c:v>
                </c:pt>
                <c:pt idx="17">
                  <c:v>-3.092434982415579</c:v>
                </c:pt>
                <c:pt idx="18">
                  <c:v>-1.7446124342944707</c:v>
                </c:pt>
                <c:pt idx="19">
                  <c:v>-5.4936400354124011</c:v>
                </c:pt>
                <c:pt idx="20">
                  <c:v>-6.5745196189506672</c:v>
                </c:pt>
                <c:pt idx="21">
                  <c:v>-7.4514302584484682</c:v>
                </c:pt>
                <c:pt idx="22">
                  <c:v>-6.5650002882962859</c:v>
                </c:pt>
                <c:pt idx="23">
                  <c:v>-2.7308165707006538</c:v>
                </c:pt>
                <c:pt idx="24">
                  <c:v>-1.3478238235149966</c:v>
                </c:pt>
                <c:pt idx="25">
                  <c:v>0.47322856784575151</c:v>
                </c:pt>
                <c:pt idx="26">
                  <c:v>-2.6830660571741767</c:v>
                </c:pt>
                <c:pt idx="27">
                  <c:v>-10.244485037642526</c:v>
                </c:pt>
                <c:pt idx="28">
                  <c:v>-10.062055561039134</c:v>
                </c:pt>
                <c:pt idx="29">
                  <c:v>-5.1545979192620308</c:v>
                </c:pt>
                <c:pt idx="30">
                  <c:v>-9.0973809599907298</c:v>
                </c:pt>
                <c:pt idx="31">
                  <c:v>-6.0641971718881322</c:v>
                </c:pt>
                <c:pt idx="32">
                  <c:v>-8.4510103519857509</c:v>
                </c:pt>
                <c:pt idx="33">
                  <c:v>-7.1037424114931369</c:v>
                </c:pt>
                <c:pt idx="34">
                  <c:v>-10.087087101143744</c:v>
                </c:pt>
                <c:pt idx="35">
                  <c:v>-11.76924772066387</c:v>
                </c:pt>
                <c:pt idx="36">
                  <c:v>-19.20601308295015</c:v>
                </c:pt>
                <c:pt idx="37">
                  <c:v>-22.947675213668305</c:v>
                </c:pt>
                <c:pt idx="38">
                  <c:v>-13.687654512829852</c:v>
                </c:pt>
                <c:pt idx="39">
                  <c:v>15.044864799017034</c:v>
                </c:pt>
                <c:pt idx="40">
                  <c:v>5.0310643007705806</c:v>
                </c:pt>
                <c:pt idx="41">
                  <c:v>14.637129999141493</c:v>
                </c:pt>
                <c:pt idx="42">
                  <c:v>18.308410541574588</c:v>
                </c:pt>
                <c:pt idx="43">
                  <c:v>13.291850725833925</c:v>
                </c:pt>
                <c:pt idx="44">
                  <c:v>11.293637644446065</c:v>
                </c:pt>
                <c:pt idx="45">
                  <c:v>3.8951130351725567</c:v>
                </c:pt>
                <c:pt idx="46">
                  <c:v>11.794391603410418</c:v>
                </c:pt>
                <c:pt idx="47">
                  <c:v>6.8415070232809114</c:v>
                </c:pt>
                <c:pt idx="48">
                  <c:v>8.0215605427532068</c:v>
                </c:pt>
                <c:pt idx="49">
                  <c:v>14.62327668649246</c:v>
                </c:pt>
                <c:pt idx="50">
                  <c:v>22.520664822522178</c:v>
                </c:pt>
                <c:pt idx="51">
                  <c:v>17.026102125399433</c:v>
                </c:pt>
                <c:pt idx="52">
                  <c:v>2.7622359287820331</c:v>
                </c:pt>
                <c:pt idx="53">
                  <c:v>3.8634299309917992</c:v>
                </c:pt>
              </c:numCache>
            </c:numRef>
          </c:yVal>
          <c:smooth val="0"/>
          <c:extLst>
            <c:ext xmlns:c16="http://schemas.microsoft.com/office/drawing/2014/chart" uri="{C3380CC4-5D6E-409C-BE32-E72D297353CC}">
              <c16:uniqueId val="{00000001-B963-4357-8F99-4AE433D5D549}"/>
            </c:ext>
          </c:extLst>
        </c:ser>
        <c:dLbls>
          <c:showLegendKey val="0"/>
          <c:showVal val="0"/>
          <c:showCatName val="0"/>
          <c:showSerName val="0"/>
          <c:showPercent val="0"/>
          <c:showBubbleSize val="0"/>
        </c:dLbls>
        <c:axId val="841199984"/>
        <c:axId val="841197464"/>
      </c:scatterChart>
      <c:valAx>
        <c:axId val="841199984"/>
        <c:scaling>
          <c:orientation val="minMax"/>
        </c:scaling>
        <c:delete val="0"/>
        <c:axPos val="b"/>
        <c:title>
          <c:tx>
            <c:rich>
              <a:bodyPr/>
              <a:lstStyle/>
              <a:p>
                <a:pPr>
                  <a:defRPr/>
                </a:pPr>
                <a:r>
                  <a:rPr lang="en-US" altLang="ja-JP"/>
                  <a:t>In_Y</a:t>
                </a:r>
              </a:p>
            </c:rich>
          </c:tx>
          <c:overlay val="0"/>
        </c:title>
        <c:numFmt formatCode="General" sourceLinked="1"/>
        <c:majorTickMark val="out"/>
        <c:minorTickMark val="none"/>
        <c:tickLblPos val="nextTo"/>
        <c:crossAx val="841197464"/>
        <c:crosses val="autoZero"/>
        <c:crossBetween val="midCat"/>
      </c:valAx>
      <c:valAx>
        <c:axId val="841197464"/>
        <c:scaling>
          <c:orientation val="minMax"/>
        </c:scaling>
        <c:delete val="0"/>
        <c:axPos val="l"/>
        <c:title>
          <c:tx>
            <c:rich>
              <a:bodyPr/>
              <a:lstStyle/>
              <a:p>
                <a:pPr>
                  <a:defRPr/>
                </a:pPr>
                <a:r>
                  <a:rPr lang="ja-JP" altLang="en-US"/>
                  <a:t>残差</a:t>
                </a:r>
              </a:p>
            </c:rich>
          </c:tx>
          <c:overlay val="0"/>
        </c:title>
        <c:numFmt formatCode="General" sourceLinked="1"/>
        <c:majorTickMark val="out"/>
        <c:minorTickMark val="none"/>
        <c:tickLblPos val="nextTo"/>
        <c:crossAx val="841199984"/>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In_Y </a:t>
            </a:r>
            <a:r>
              <a:rPr lang="ja-JP" altLang="en-US"/>
              <a:t>観測値グラフ</a:t>
            </a:r>
          </a:p>
        </c:rich>
      </c:tx>
      <c:overlay val="0"/>
    </c:title>
    <c:autoTitleDeleted val="0"/>
    <c:plotArea>
      <c:layout/>
      <c:scatterChart>
        <c:scatterStyle val="lineMarker"/>
        <c:varyColors val="0"/>
        <c:ser>
          <c:idx val="0"/>
          <c:order val="0"/>
          <c:tx>
            <c:v>In_E</c:v>
          </c:tx>
          <c:spPr>
            <a:ln w="38100">
              <a:noFill/>
            </a:ln>
          </c:spPr>
          <c:xVal>
            <c:numRef>
              <c:f>WGDP!$B$4:$B$57</c:f>
              <c:numCache>
                <c:formatCode>General</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xVal>
          <c:yVal>
            <c:numRef>
              <c:f>WGDP!$E$4:$E$57</c:f>
              <c:numCache>
                <c:formatCode>0.000_ </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yVal>
          <c:smooth val="0"/>
          <c:extLst>
            <c:ext xmlns:c16="http://schemas.microsoft.com/office/drawing/2014/chart" uri="{C3380CC4-5D6E-409C-BE32-E72D297353CC}">
              <c16:uniqueId val="{00000001-93A2-4546-BEBC-3A285F0299C0}"/>
            </c:ext>
          </c:extLst>
        </c:ser>
        <c:ser>
          <c:idx val="1"/>
          <c:order val="1"/>
          <c:tx>
            <c:v>予測値: In_E</c:v>
          </c:tx>
          <c:spPr>
            <a:ln w="38100">
              <a:noFill/>
            </a:ln>
          </c:spPr>
          <c:xVal>
            <c:numRef>
              <c:f>WGDP!$B$4:$B$57</c:f>
              <c:numCache>
                <c:formatCode>General</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xVal>
          <c:yVal>
            <c:numRef>
              <c:f>WGDP!$J$27:$J$80</c:f>
              <c:numCache>
                <c:formatCode>General</c:formatCode>
                <c:ptCount val="54"/>
                <c:pt idx="0">
                  <c:v>-10.682484583256405</c:v>
                </c:pt>
                <c:pt idx="1">
                  <c:v>-8.9663445940677544</c:v>
                </c:pt>
                <c:pt idx="2">
                  <c:v>-8.4738040690261212</c:v>
                </c:pt>
                <c:pt idx="3">
                  <c:v>-7.0128787828856787</c:v>
                </c:pt>
                <c:pt idx="4">
                  <c:v>0.35376243547310082</c:v>
                </c:pt>
                <c:pt idx="5">
                  <c:v>0.75566596317051804</c:v>
                </c:pt>
                <c:pt idx="6">
                  <c:v>4.7985530815509989</c:v>
                </c:pt>
                <c:pt idx="7">
                  <c:v>6.8414632980069818</c:v>
                </c:pt>
                <c:pt idx="8">
                  <c:v>5.5391527572189325</c:v>
                </c:pt>
                <c:pt idx="9">
                  <c:v>7.8957146881687379</c:v>
                </c:pt>
                <c:pt idx="10">
                  <c:v>16.064970369852027</c:v>
                </c:pt>
                <c:pt idx="11">
                  <c:v>20.939094161244668</c:v>
                </c:pt>
                <c:pt idx="12">
                  <c:v>22.088752917031918</c:v>
                </c:pt>
                <c:pt idx="13">
                  <c:v>22.656426742503633</c:v>
                </c:pt>
                <c:pt idx="14">
                  <c:v>29.115505395349864</c:v>
                </c:pt>
                <c:pt idx="15">
                  <c:v>31.06062306203971</c:v>
                </c:pt>
                <c:pt idx="16">
                  <c:v>23.110804321295063</c:v>
                </c:pt>
                <c:pt idx="17">
                  <c:v>20.755434982415579</c:v>
                </c:pt>
                <c:pt idx="18">
                  <c:v>21.49961243429447</c:v>
                </c:pt>
                <c:pt idx="19">
                  <c:v>26.131640035412403</c:v>
                </c:pt>
                <c:pt idx="20">
                  <c:v>30.465519618950665</c:v>
                </c:pt>
                <c:pt idx="21">
                  <c:v>31.542430258448469</c:v>
                </c:pt>
                <c:pt idx="22">
                  <c:v>32.320000288296285</c:v>
                </c:pt>
                <c:pt idx="23">
                  <c:v>28.968816570700653</c:v>
                </c:pt>
                <c:pt idx="24">
                  <c:v>29.321823823514997</c:v>
                </c:pt>
                <c:pt idx="25">
                  <c:v>30.55377143215425</c:v>
                </c:pt>
                <c:pt idx="26">
                  <c:v>34.370066057174178</c:v>
                </c:pt>
                <c:pt idx="27">
                  <c:v>41.772485037642525</c:v>
                </c:pt>
                <c:pt idx="28">
                  <c:v>41.423055561039135</c:v>
                </c:pt>
                <c:pt idx="29">
                  <c:v>37.729597919262034</c:v>
                </c:pt>
                <c:pt idx="30">
                  <c:v>42.626380959990733</c:v>
                </c:pt>
                <c:pt idx="31">
                  <c:v>39.436197171888132</c:v>
                </c:pt>
                <c:pt idx="32">
                  <c:v>43.169010351985754</c:v>
                </c:pt>
                <c:pt idx="33">
                  <c:v>46.077742411493134</c:v>
                </c:pt>
                <c:pt idx="34">
                  <c:v>53.975087101143743</c:v>
                </c:pt>
                <c:pt idx="35">
                  <c:v>59.326247720663872</c:v>
                </c:pt>
                <c:pt idx="36">
                  <c:v>70.762013082950148</c:v>
                </c:pt>
                <c:pt idx="37">
                  <c:v>81.119675213668302</c:v>
                </c:pt>
                <c:pt idx="38">
                  <c:v>77.64565451282985</c:v>
                </c:pt>
                <c:pt idx="39">
                  <c:v>45.628135200982967</c:v>
                </c:pt>
                <c:pt idx="40">
                  <c:v>61.404935699229426</c:v>
                </c:pt>
                <c:pt idx="41">
                  <c:v>59.19387000085851</c:v>
                </c:pt>
                <c:pt idx="42">
                  <c:v>57.049589458425416</c:v>
                </c:pt>
                <c:pt idx="43">
                  <c:v>64.236149274166081</c:v>
                </c:pt>
                <c:pt idx="44">
                  <c:v>68.194362355553935</c:v>
                </c:pt>
                <c:pt idx="45">
                  <c:v>71.200886964827447</c:v>
                </c:pt>
                <c:pt idx="46">
                  <c:v>64.548608396589586</c:v>
                </c:pt>
                <c:pt idx="47">
                  <c:v>74.387492976719088</c:v>
                </c:pt>
                <c:pt idx="48">
                  <c:v>78.195439457246792</c:v>
                </c:pt>
                <c:pt idx="49">
                  <c:v>72.772723313507541</c:v>
                </c:pt>
                <c:pt idx="50">
                  <c:v>62.596335177477826</c:v>
                </c:pt>
                <c:pt idx="51">
                  <c:v>80.117897874600573</c:v>
                </c:pt>
                <c:pt idx="52">
                  <c:v>98.105764071217962</c:v>
                </c:pt>
                <c:pt idx="53">
                  <c:v>101.3245700690082</c:v>
                </c:pt>
              </c:numCache>
            </c:numRef>
          </c:yVal>
          <c:smooth val="0"/>
          <c:extLst>
            <c:ext xmlns:c16="http://schemas.microsoft.com/office/drawing/2014/chart" uri="{C3380CC4-5D6E-409C-BE32-E72D297353CC}">
              <c16:uniqueId val="{00000002-93A2-4546-BEBC-3A285F0299C0}"/>
            </c:ext>
          </c:extLst>
        </c:ser>
        <c:dLbls>
          <c:showLegendKey val="0"/>
          <c:showVal val="0"/>
          <c:showCatName val="0"/>
          <c:showSerName val="0"/>
          <c:showPercent val="0"/>
          <c:showBubbleSize val="0"/>
        </c:dLbls>
        <c:axId val="841199984"/>
        <c:axId val="841194224"/>
      </c:scatterChart>
      <c:valAx>
        <c:axId val="841199984"/>
        <c:scaling>
          <c:orientation val="minMax"/>
        </c:scaling>
        <c:delete val="0"/>
        <c:axPos val="b"/>
        <c:title>
          <c:tx>
            <c:rich>
              <a:bodyPr/>
              <a:lstStyle/>
              <a:p>
                <a:pPr>
                  <a:defRPr/>
                </a:pPr>
                <a:r>
                  <a:rPr lang="en-US" altLang="ja-JP"/>
                  <a:t>In_Y</a:t>
                </a:r>
              </a:p>
            </c:rich>
          </c:tx>
          <c:overlay val="0"/>
        </c:title>
        <c:numFmt formatCode="General" sourceLinked="1"/>
        <c:majorTickMark val="out"/>
        <c:minorTickMark val="none"/>
        <c:tickLblPos val="nextTo"/>
        <c:crossAx val="841194224"/>
        <c:crosses val="autoZero"/>
        <c:crossBetween val="midCat"/>
      </c:valAx>
      <c:valAx>
        <c:axId val="841194224"/>
        <c:scaling>
          <c:orientation val="minMax"/>
        </c:scaling>
        <c:delete val="0"/>
        <c:axPos val="l"/>
        <c:title>
          <c:tx>
            <c:rich>
              <a:bodyPr/>
              <a:lstStyle/>
              <a:p>
                <a:pPr>
                  <a:defRPr/>
                </a:pPr>
                <a:r>
                  <a:rPr lang="en-US" altLang="ja-JP"/>
                  <a:t>In_E</a:t>
                </a:r>
              </a:p>
            </c:rich>
          </c:tx>
          <c:overlay val="0"/>
        </c:title>
        <c:numFmt formatCode="0.000_ " sourceLinked="1"/>
        <c:majorTickMark val="out"/>
        <c:minorTickMark val="none"/>
        <c:tickLblPos val="nextTo"/>
        <c:crossAx val="841199984"/>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正規確率グラフ</a:t>
            </a:r>
          </a:p>
        </c:rich>
      </c:tx>
      <c:overlay val="0"/>
    </c:title>
    <c:autoTitleDeleted val="0"/>
    <c:plotArea>
      <c:layout/>
      <c:scatterChart>
        <c:scatterStyle val="lineMarker"/>
        <c:varyColors val="0"/>
        <c:ser>
          <c:idx val="0"/>
          <c:order val="0"/>
          <c:spPr>
            <a:ln w="38100">
              <a:noFill/>
            </a:ln>
          </c:spPr>
          <c:xVal>
            <c:numRef>
              <c:f>WGDP!$N$27:$N$80</c:f>
              <c:numCache>
                <c:formatCode>General</c:formatCode>
                <c:ptCount val="54"/>
                <c:pt idx="0">
                  <c:v>0.92592592592592593</c:v>
                </c:pt>
                <c:pt idx="1">
                  <c:v>2.7777777777777777</c:v>
                </c:pt>
                <c:pt idx="2">
                  <c:v>4.6296296296296298</c:v>
                </c:pt>
                <c:pt idx="3">
                  <c:v>6.481481481481481</c:v>
                </c:pt>
                <c:pt idx="4">
                  <c:v>8.3333333333333339</c:v>
                </c:pt>
                <c:pt idx="5">
                  <c:v>10.185185185185185</c:v>
                </c:pt>
                <c:pt idx="6">
                  <c:v>12.037037037037036</c:v>
                </c:pt>
                <c:pt idx="7">
                  <c:v>13.888888888888889</c:v>
                </c:pt>
                <c:pt idx="8">
                  <c:v>15.74074074074074</c:v>
                </c:pt>
                <c:pt idx="9">
                  <c:v>17.592592592592595</c:v>
                </c:pt>
                <c:pt idx="10">
                  <c:v>19.444444444444446</c:v>
                </c:pt>
                <c:pt idx="11">
                  <c:v>21.296296296296298</c:v>
                </c:pt>
                <c:pt idx="12">
                  <c:v>23.148148148148149</c:v>
                </c:pt>
                <c:pt idx="13">
                  <c:v>25</c:v>
                </c:pt>
                <c:pt idx="14">
                  <c:v>26.851851851851855</c:v>
                </c:pt>
                <c:pt idx="15">
                  <c:v>28.703703703703706</c:v>
                </c:pt>
                <c:pt idx="16">
                  <c:v>30.555555555555557</c:v>
                </c:pt>
                <c:pt idx="17">
                  <c:v>32.407407407407405</c:v>
                </c:pt>
                <c:pt idx="18">
                  <c:v>34.25925925925926</c:v>
                </c:pt>
                <c:pt idx="19">
                  <c:v>36.111111111111107</c:v>
                </c:pt>
                <c:pt idx="20">
                  <c:v>37.962962962962962</c:v>
                </c:pt>
                <c:pt idx="21">
                  <c:v>39.81481481481481</c:v>
                </c:pt>
                <c:pt idx="22">
                  <c:v>41.666666666666664</c:v>
                </c:pt>
                <c:pt idx="23">
                  <c:v>43.518518518518519</c:v>
                </c:pt>
                <c:pt idx="24">
                  <c:v>45.370370370370367</c:v>
                </c:pt>
                <c:pt idx="25">
                  <c:v>47.222222222222221</c:v>
                </c:pt>
                <c:pt idx="26">
                  <c:v>49.074074074074069</c:v>
                </c:pt>
                <c:pt idx="27">
                  <c:v>50.925925925925924</c:v>
                </c:pt>
                <c:pt idx="28">
                  <c:v>52.777777777777779</c:v>
                </c:pt>
                <c:pt idx="29">
                  <c:v>54.629629629629626</c:v>
                </c:pt>
                <c:pt idx="30">
                  <c:v>56.481481481481481</c:v>
                </c:pt>
                <c:pt idx="31">
                  <c:v>58.333333333333329</c:v>
                </c:pt>
                <c:pt idx="32">
                  <c:v>60.185185185185183</c:v>
                </c:pt>
                <c:pt idx="33">
                  <c:v>62.037037037037038</c:v>
                </c:pt>
                <c:pt idx="34">
                  <c:v>63.888888888888886</c:v>
                </c:pt>
                <c:pt idx="35">
                  <c:v>65.740740740740733</c:v>
                </c:pt>
                <c:pt idx="36">
                  <c:v>67.592592592592595</c:v>
                </c:pt>
                <c:pt idx="37">
                  <c:v>69.444444444444443</c:v>
                </c:pt>
                <c:pt idx="38">
                  <c:v>71.296296296296291</c:v>
                </c:pt>
                <c:pt idx="39">
                  <c:v>73.148148148148152</c:v>
                </c:pt>
                <c:pt idx="40">
                  <c:v>75</c:v>
                </c:pt>
                <c:pt idx="41">
                  <c:v>76.851851851851848</c:v>
                </c:pt>
                <c:pt idx="42">
                  <c:v>78.703703703703695</c:v>
                </c:pt>
                <c:pt idx="43">
                  <c:v>80.555555555555557</c:v>
                </c:pt>
                <c:pt idx="44">
                  <c:v>82.407407407407405</c:v>
                </c:pt>
                <c:pt idx="45">
                  <c:v>84.259259259259252</c:v>
                </c:pt>
                <c:pt idx="46">
                  <c:v>86.111111111111114</c:v>
                </c:pt>
                <c:pt idx="47">
                  <c:v>87.962962962962962</c:v>
                </c:pt>
                <c:pt idx="48">
                  <c:v>89.81481481481481</c:v>
                </c:pt>
                <c:pt idx="49">
                  <c:v>91.666666666666671</c:v>
                </c:pt>
                <c:pt idx="50">
                  <c:v>93.518518518518519</c:v>
                </c:pt>
                <c:pt idx="51">
                  <c:v>95.370370370370367</c:v>
                </c:pt>
                <c:pt idx="52">
                  <c:v>97.222222222222214</c:v>
                </c:pt>
                <c:pt idx="53">
                  <c:v>99.074074074074076</c:v>
                </c:pt>
              </c:numCache>
            </c:numRef>
          </c:xVal>
          <c:yVal>
            <c:numRef>
              <c:f>WGDP!$O$27:$O$80</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12.526999999999999</c:v>
                </c:pt>
                <c:pt idx="12">
                  <c:v>12.624000000000001</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31.361000000000001</c:v>
                </c:pt>
                <c:pt idx="27">
                  <c:v>31.527999999999999</c:v>
                </c:pt>
                <c:pt idx="28">
                  <c:v>31.687000000000001</c:v>
                </c:pt>
                <c:pt idx="29">
                  <c:v>32.575000000000003</c:v>
                </c:pt>
                <c:pt idx="30">
                  <c:v>33.372</c:v>
                </c:pt>
                <c:pt idx="31">
                  <c:v>33.529000000000003</c:v>
                </c:pt>
                <c:pt idx="32">
                  <c:v>34.718000000000004</c:v>
                </c:pt>
                <c:pt idx="33">
                  <c:v>38.973999999999997</c:v>
                </c:pt>
                <c:pt idx="34">
                  <c:v>43.887999999999998</c:v>
                </c:pt>
                <c:pt idx="35">
                  <c:v>47.557000000000002</c:v>
                </c:pt>
                <c:pt idx="36">
                  <c:v>51.555999999999997</c:v>
                </c:pt>
                <c:pt idx="37">
                  <c:v>58.171999999999997</c:v>
                </c:pt>
                <c:pt idx="38">
                  <c:v>60.673000000000002</c:v>
                </c:pt>
                <c:pt idx="39">
                  <c:v>63.957999999999998</c:v>
                </c:pt>
                <c:pt idx="40">
                  <c:v>66.436000000000007</c:v>
                </c:pt>
                <c:pt idx="41">
                  <c:v>73.831000000000003</c:v>
                </c:pt>
                <c:pt idx="42">
                  <c:v>75.096000000000004</c:v>
                </c:pt>
                <c:pt idx="43">
                  <c:v>75.358000000000004</c:v>
                </c:pt>
                <c:pt idx="44">
                  <c:v>76.343000000000004</c:v>
                </c:pt>
                <c:pt idx="45">
                  <c:v>77.528000000000006</c:v>
                </c:pt>
                <c:pt idx="46">
                  <c:v>79.488</c:v>
                </c:pt>
                <c:pt idx="47">
                  <c:v>81.228999999999999</c:v>
                </c:pt>
                <c:pt idx="48">
                  <c:v>85.117000000000004</c:v>
                </c:pt>
                <c:pt idx="49">
                  <c:v>86.216999999999999</c:v>
                </c:pt>
                <c:pt idx="50">
                  <c:v>87.396000000000001</c:v>
                </c:pt>
                <c:pt idx="51">
                  <c:v>97.144000000000005</c:v>
                </c:pt>
                <c:pt idx="52">
                  <c:v>100.86799999999999</c:v>
                </c:pt>
                <c:pt idx="53">
                  <c:v>105.188</c:v>
                </c:pt>
              </c:numCache>
            </c:numRef>
          </c:yVal>
          <c:smooth val="0"/>
          <c:extLst>
            <c:ext xmlns:c16="http://schemas.microsoft.com/office/drawing/2014/chart" uri="{C3380CC4-5D6E-409C-BE32-E72D297353CC}">
              <c16:uniqueId val="{00000001-ED92-49EE-A6BB-FE2E5B4183B1}"/>
            </c:ext>
          </c:extLst>
        </c:ser>
        <c:dLbls>
          <c:showLegendKey val="0"/>
          <c:showVal val="0"/>
          <c:showCatName val="0"/>
          <c:showSerName val="0"/>
          <c:showPercent val="0"/>
          <c:showBubbleSize val="0"/>
        </c:dLbls>
        <c:axId val="841193864"/>
        <c:axId val="841192784"/>
      </c:scatterChart>
      <c:valAx>
        <c:axId val="841193864"/>
        <c:scaling>
          <c:orientation val="minMax"/>
        </c:scaling>
        <c:delete val="0"/>
        <c:axPos val="b"/>
        <c:title>
          <c:tx>
            <c:rich>
              <a:bodyPr/>
              <a:lstStyle/>
              <a:p>
                <a:pPr>
                  <a:defRPr/>
                </a:pPr>
                <a:r>
                  <a:rPr lang="ja-JP" altLang="en-US"/>
                  <a:t>サンプル百分位数</a:t>
                </a:r>
              </a:p>
            </c:rich>
          </c:tx>
          <c:overlay val="0"/>
        </c:title>
        <c:numFmt formatCode="General" sourceLinked="1"/>
        <c:majorTickMark val="out"/>
        <c:minorTickMark val="none"/>
        <c:tickLblPos val="nextTo"/>
        <c:crossAx val="841192784"/>
        <c:crosses val="autoZero"/>
        <c:crossBetween val="midCat"/>
      </c:valAx>
      <c:valAx>
        <c:axId val="841192784"/>
        <c:scaling>
          <c:orientation val="minMax"/>
        </c:scaling>
        <c:delete val="0"/>
        <c:axPos val="l"/>
        <c:title>
          <c:tx>
            <c:rich>
              <a:bodyPr/>
              <a:lstStyle/>
              <a:p>
                <a:pPr>
                  <a:defRPr/>
                </a:pPr>
                <a:r>
                  <a:rPr lang="en-US" altLang="ja-JP"/>
                  <a:t>In_E</a:t>
                </a:r>
              </a:p>
            </c:rich>
          </c:tx>
          <c:overlay val="0"/>
        </c:title>
        <c:numFmt formatCode="General" sourceLinked="1"/>
        <c:majorTickMark val="out"/>
        <c:minorTickMark val="none"/>
        <c:tickLblPos val="nextTo"/>
        <c:crossAx val="841193864"/>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UD デジタル 教科書体 NK-R" panose="02020400000000000000" pitchFamily="18" charset="-128"/>
                <a:ea typeface="UD デジタル 教科書体 NK-R" panose="02020400000000000000" pitchFamily="18" charset="-128"/>
              </a:defRPr>
            </a:pPr>
            <a:r>
              <a:rPr lang="en-US" altLang="ja-JP" b="0">
                <a:latin typeface="UD デジタル 教科書体 NK-R" panose="02020400000000000000" pitchFamily="18" charset="-128"/>
                <a:ea typeface="UD デジタル 教科書体 NK-R" panose="02020400000000000000" pitchFamily="18" charset="-128"/>
              </a:rPr>
              <a:t>In_Y </a:t>
            </a:r>
            <a:r>
              <a:rPr lang="ja-JP" altLang="en-US" b="0">
                <a:latin typeface="UD デジタル 教科書体 NK-R" panose="02020400000000000000" pitchFamily="18" charset="-128"/>
                <a:ea typeface="UD デジタル 教科書体 NK-R" panose="02020400000000000000" pitchFamily="18" charset="-128"/>
              </a:rPr>
              <a:t>観測値グラフ</a:t>
            </a:r>
          </a:p>
        </c:rich>
      </c:tx>
      <c:layout>
        <c:manualLayout>
          <c:xMode val="edge"/>
          <c:yMode val="edge"/>
          <c:x val="0.19907759516535378"/>
          <c:y val="0.18893774251180354"/>
        </c:manualLayout>
      </c:layout>
      <c:overlay val="0"/>
    </c:title>
    <c:autoTitleDeleted val="0"/>
    <c:plotArea>
      <c:layout>
        <c:manualLayout>
          <c:layoutTarget val="inner"/>
          <c:xMode val="edge"/>
          <c:yMode val="edge"/>
          <c:x val="0.10285129893655351"/>
          <c:y val="5.4417895354496398E-2"/>
          <c:w val="0.83906843749422433"/>
          <c:h val="0.91072667515363392"/>
        </c:manualLayout>
      </c:layout>
      <c:scatterChart>
        <c:scatterStyle val="lineMarker"/>
        <c:varyColors val="0"/>
        <c:ser>
          <c:idx val="0"/>
          <c:order val="0"/>
          <c:tx>
            <c:v>In_E</c:v>
          </c:tx>
          <c:spPr>
            <a:ln w="38100">
              <a:noFill/>
            </a:ln>
          </c:spPr>
          <c:marker>
            <c:symbol val="circle"/>
            <c:size val="7"/>
            <c:spPr>
              <a:solidFill>
                <a:schemeClr val="tx2">
                  <a:lumMod val="25000"/>
                  <a:lumOff val="75000"/>
                </a:schemeClr>
              </a:solidFill>
              <a:ln w="3175">
                <a:solidFill>
                  <a:srgbClr val="002060"/>
                </a:solidFill>
              </a:ln>
            </c:spPr>
          </c:marker>
          <c:xVal>
            <c:numRef>
              <c:f>WGDP!$B$4:$B$57</c:f>
              <c:numCache>
                <c:formatCode>General</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xVal>
          <c:yVal>
            <c:numRef>
              <c:f>WGDP!$E$4:$E$57</c:f>
              <c:numCache>
                <c:formatCode>0.000_ </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yVal>
          <c:smooth val="0"/>
          <c:extLst>
            <c:ext xmlns:c16="http://schemas.microsoft.com/office/drawing/2014/chart" uri="{C3380CC4-5D6E-409C-BE32-E72D297353CC}">
              <c16:uniqueId val="{00000001-D16C-4B22-AD01-F387FA6D5123}"/>
            </c:ext>
          </c:extLst>
        </c:ser>
        <c:ser>
          <c:idx val="1"/>
          <c:order val="1"/>
          <c:tx>
            <c:v>予測値: In_E</c:v>
          </c:tx>
          <c:spPr>
            <a:ln w="38100">
              <a:noFill/>
            </a:ln>
          </c:spPr>
          <c:marker>
            <c:symbol val="triangle"/>
            <c:size val="5"/>
            <c:spPr>
              <a:solidFill>
                <a:schemeClr val="accent2">
                  <a:lumMod val="20000"/>
                  <a:lumOff val="80000"/>
                </a:schemeClr>
              </a:solidFill>
              <a:ln>
                <a:solidFill>
                  <a:schemeClr val="accent2">
                    <a:lumMod val="75000"/>
                  </a:schemeClr>
                </a:solidFill>
              </a:ln>
            </c:spPr>
          </c:marker>
          <c:xVal>
            <c:numRef>
              <c:f>WGDP!$B$4:$B$57</c:f>
              <c:numCache>
                <c:formatCode>General</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xVal>
          <c:yVal>
            <c:numRef>
              <c:f>WGDP!$Y$29:$Y$82</c:f>
              <c:numCache>
                <c:formatCode>General</c:formatCode>
                <c:ptCount val="54"/>
                <c:pt idx="0">
                  <c:v>-1.5126497600243587</c:v>
                </c:pt>
                <c:pt idx="1">
                  <c:v>-0.40150841756271838</c:v>
                </c:pt>
                <c:pt idx="2">
                  <c:v>-8.2605447141136601E-2</c:v>
                </c:pt>
                <c:pt idx="3">
                  <c:v>0.86329319393983006</c:v>
                </c:pt>
                <c:pt idx="4">
                  <c:v>5.6329388314558475</c:v>
                </c:pt>
                <c:pt idx="5">
                  <c:v>5.8931574780226139</c:v>
                </c:pt>
                <c:pt idx="6">
                  <c:v>8.510787186809937</c:v>
                </c:pt>
                <c:pt idx="7">
                  <c:v>9.833500960011321</c:v>
                </c:pt>
                <c:pt idx="8">
                  <c:v>8.9902998856762881</c:v>
                </c:pt>
                <c:pt idx="9">
                  <c:v>10.516092305901584</c:v>
                </c:pt>
                <c:pt idx="10">
                  <c:v>15.805403074395148</c:v>
                </c:pt>
                <c:pt idx="11">
                  <c:v>18.961229805903642</c:v>
                </c:pt>
                <c:pt idx="12">
                  <c:v>19.705594124272661</c:v>
                </c:pt>
                <c:pt idx="13">
                  <c:v>20.073143310521264</c:v>
                </c:pt>
                <c:pt idx="14">
                  <c:v>24.255173547333111</c:v>
                </c:pt>
                <c:pt idx="15">
                  <c:v>25.514570023743769</c:v>
                </c:pt>
                <c:pt idx="16">
                  <c:v>20.367337091951345</c:v>
                </c:pt>
                <c:pt idx="17">
                  <c:v>18.84231683388203</c:v>
                </c:pt>
                <c:pt idx="18">
                  <c:v>19.324146019216336</c:v>
                </c:pt>
                <c:pt idx="19">
                  <c:v>22.323223833059988</c:v>
                </c:pt>
                <c:pt idx="20">
                  <c:v>25.129261107907521</c:v>
                </c:pt>
                <c:pt idx="21">
                  <c:v>25.826523534761488</c:v>
                </c:pt>
                <c:pt idx="22">
                  <c:v>26.329973260463358</c:v>
                </c:pt>
                <c:pt idx="23">
                  <c:v>24.160197602147019</c:v>
                </c:pt>
                <c:pt idx="24">
                  <c:v>24.388757600318417</c:v>
                </c:pt>
                <c:pt idx="25">
                  <c:v>25.186401107450369</c:v>
                </c:pt>
                <c:pt idx="26">
                  <c:v>27.657320006600646</c:v>
                </c:pt>
                <c:pt idx="27">
                  <c:v>32.450130508796207</c:v>
                </c:pt>
                <c:pt idx="28">
                  <c:v>32.223886997092748</c:v>
                </c:pt>
                <c:pt idx="29">
                  <c:v>29.832500800008876</c:v>
                </c:pt>
                <c:pt idx="30">
                  <c:v>33.002998612481079</c:v>
                </c:pt>
                <c:pt idx="31">
                  <c:v>30.937464845222639</c:v>
                </c:pt>
                <c:pt idx="32">
                  <c:v>33.354332393454001</c:v>
                </c:pt>
                <c:pt idx="33">
                  <c:v>35.237635891900112</c:v>
                </c:pt>
                <c:pt idx="34">
                  <c:v>40.350893688829217</c:v>
                </c:pt>
                <c:pt idx="35">
                  <c:v>43.81558528273149</c:v>
                </c:pt>
                <c:pt idx="36">
                  <c:v>51.219848196466486</c:v>
                </c:pt>
                <c:pt idx="37">
                  <c:v>57.926076521191533</c:v>
                </c:pt>
                <c:pt idx="38">
                  <c:v>55.676768160808805</c:v>
                </c:pt>
                <c:pt idx="39">
                  <c:v>59.673032242556218</c:v>
                </c:pt>
                <c:pt idx="40">
                  <c:v>71.525712587975462</c:v>
                </c:pt>
                <c:pt idx="41">
                  <c:v>72.195657947821132</c:v>
                </c:pt>
                <c:pt idx="42">
                  <c:v>71.241257979391008</c:v>
                </c:pt>
                <c:pt idx="43">
                  <c:v>76.510984450295723</c:v>
                </c:pt>
                <c:pt idx="44">
                  <c:v>79.630789514730253</c:v>
                </c:pt>
                <c:pt idx="45">
                  <c:v>80.329278151075499</c:v>
                </c:pt>
                <c:pt idx="46">
                  <c:v>76.376533966063789</c:v>
                </c:pt>
                <c:pt idx="47">
                  <c:v>84.135390361392879</c:v>
                </c:pt>
                <c:pt idx="48">
                  <c:v>88.018409409729799</c:v>
                </c:pt>
                <c:pt idx="49">
                  <c:v>84.842439956990589</c:v>
                </c:pt>
                <c:pt idx="50">
                  <c:v>77.605927003537573</c:v>
                </c:pt>
                <c:pt idx="51">
                  <c:v>92.36840349830257</c:v>
                </c:pt>
                <c:pt idx="52">
                  <c:v>105.07322314758824</c:v>
                </c:pt>
                <c:pt idx="53">
                  <c:v>108.38495978254926</c:v>
                </c:pt>
              </c:numCache>
            </c:numRef>
          </c:yVal>
          <c:smooth val="0"/>
          <c:extLst>
            <c:ext xmlns:c16="http://schemas.microsoft.com/office/drawing/2014/chart" uri="{C3380CC4-5D6E-409C-BE32-E72D297353CC}">
              <c16:uniqueId val="{00000002-D16C-4B22-AD01-F387FA6D5123}"/>
            </c:ext>
          </c:extLst>
        </c:ser>
        <c:dLbls>
          <c:showLegendKey val="0"/>
          <c:showVal val="0"/>
          <c:showCatName val="0"/>
          <c:showSerName val="0"/>
          <c:showPercent val="0"/>
          <c:showBubbleSize val="0"/>
        </c:dLbls>
        <c:axId val="687197496"/>
        <c:axId val="687199296"/>
      </c:scatterChart>
      <c:valAx>
        <c:axId val="687197496"/>
        <c:scaling>
          <c:orientation val="minMax"/>
        </c:scaling>
        <c:delete val="0"/>
        <c:axPos val="b"/>
        <c:title>
          <c:tx>
            <c:rich>
              <a:bodyPr/>
              <a:lstStyle/>
              <a:p>
                <a:pPr>
                  <a:defRPr/>
                </a:pPr>
                <a:r>
                  <a:rPr lang="en-US" altLang="ja-JP"/>
                  <a:t>In_Y</a:t>
                </a:r>
              </a:p>
            </c:rich>
          </c:tx>
          <c:overlay val="0"/>
        </c:title>
        <c:numFmt formatCode="General" sourceLinked="1"/>
        <c:majorTickMark val="out"/>
        <c:minorTickMark val="none"/>
        <c:tickLblPos val="nextTo"/>
        <c:crossAx val="687199296"/>
        <c:crosses val="autoZero"/>
        <c:crossBetween val="midCat"/>
      </c:valAx>
      <c:valAx>
        <c:axId val="687199296"/>
        <c:scaling>
          <c:orientation val="minMax"/>
        </c:scaling>
        <c:delete val="0"/>
        <c:axPos val="l"/>
        <c:title>
          <c:tx>
            <c:rich>
              <a:bodyPr/>
              <a:lstStyle/>
              <a:p>
                <a:pPr>
                  <a:defRPr/>
                </a:pPr>
                <a:r>
                  <a:rPr lang="en-US" altLang="ja-JP"/>
                  <a:t>In_E</a:t>
                </a:r>
              </a:p>
            </c:rich>
          </c:tx>
          <c:overlay val="0"/>
        </c:title>
        <c:numFmt formatCode="0_ " sourceLinked="0"/>
        <c:majorTickMark val="out"/>
        <c:minorTickMark val="none"/>
        <c:tickLblPos val="nextTo"/>
        <c:crossAx val="687197496"/>
        <c:crosses val="autoZero"/>
        <c:crossBetween val="midCat"/>
      </c:valAx>
    </c:plotArea>
    <c:legend>
      <c:legendPos val="r"/>
      <c:layout>
        <c:manualLayout>
          <c:xMode val="edge"/>
          <c:yMode val="edge"/>
          <c:x val="0.59346029669132361"/>
          <c:y val="0.65447404149211164"/>
          <c:w val="0.17216819191839497"/>
          <c:h val="8.8741424237781405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lnY </a:t>
            </a:r>
            <a:r>
              <a:rPr lang="ja-JP" altLang="en-US"/>
              <a:t>残差グラフ</a:t>
            </a:r>
          </a:p>
        </c:rich>
      </c:tx>
      <c:overlay val="0"/>
    </c:title>
    <c:autoTitleDeleted val="0"/>
    <c:plotArea>
      <c:layout/>
      <c:scatterChart>
        <c:scatterStyle val="lineMarker"/>
        <c:varyColors val="0"/>
        <c:ser>
          <c:idx val="0"/>
          <c:order val="0"/>
          <c:spPr>
            <a:ln w="38100">
              <a:noFill/>
            </a:ln>
          </c:spPr>
          <c:xVal>
            <c:numRef>
              <c:f>演習!$B$3:$B$29</c:f>
              <c:numCache>
                <c:formatCode>General</c:formatCode>
                <c:ptCount val="27"/>
                <c:pt idx="0">
                  <c:v>3.6349999999999998</c:v>
                </c:pt>
                <c:pt idx="1">
                  <c:v>3.649</c:v>
                </c:pt>
                <c:pt idx="2">
                  <c:v>3.6669999999999998</c:v>
                </c:pt>
                <c:pt idx="3">
                  <c:v>3.6829999999999998</c:v>
                </c:pt>
                <c:pt idx="4">
                  <c:v>3.7120000000000002</c:v>
                </c:pt>
                <c:pt idx="5">
                  <c:v>3.742</c:v>
                </c:pt>
                <c:pt idx="6">
                  <c:v>3.7759999999999998</c:v>
                </c:pt>
                <c:pt idx="7">
                  <c:v>3.8119999999999998</c:v>
                </c:pt>
                <c:pt idx="8">
                  <c:v>3.8370000000000002</c:v>
                </c:pt>
                <c:pt idx="9">
                  <c:v>3.8690000000000002</c:v>
                </c:pt>
                <c:pt idx="10">
                  <c:v>3.9119999999999999</c:v>
                </c:pt>
                <c:pt idx="11">
                  <c:v>3.931</c:v>
                </c:pt>
                <c:pt idx="12">
                  <c:v>3.952</c:v>
                </c:pt>
                <c:pt idx="13">
                  <c:v>3.9809999999999999</c:v>
                </c:pt>
                <c:pt idx="14">
                  <c:v>4.0250000000000004</c:v>
                </c:pt>
                <c:pt idx="15">
                  <c:v>4.0620000000000003</c:v>
                </c:pt>
                <c:pt idx="16">
                  <c:v>4.1050000000000004</c:v>
                </c:pt>
                <c:pt idx="17">
                  <c:v>4.1459999999999999</c:v>
                </c:pt>
                <c:pt idx="18">
                  <c:v>4.1639999999999997</c:v>
                </c:pt>
                <c:pt idx="19">
                  <c:v>4.1470000000000002</c:v>
                </c:pt>
                <c:pt idx="20">
                  <c:v>4.1890000000000001</c:v>
                </c:pt>
                <c:pt idx="21">
                  <c:v>4.22</c:v>
                </c:pt>
                <c:pt idx="22">
                  <c:v>4.2439999999999998</c:v>
                </c:pt>
                <c:pt idx="23">
                  <c:v>4.2699999999999996</c:v>
                </c:pt>
                <c:pt idx="24">
                  <c:v>4.2990000000000004</c:v>
                </c:pt>
                <c:pt idx="25">
                  <c:v>4.327</c:v>
                </c:pt>
                <c:pt idx="26">
                  <c:v>4.351</c:v>
                </c:pt>
              </c:numCache>
            </c:numRef>
          </c:xVal>
          <c:yVal>
            <c:numRef>
              <c:f>演習!$K$26:$K$52</c:f>
              <c:numCache>
                <c:formatCode>General</c:formatCode>
                <c:ptCount val="27"/>
                <c:pt idx="0">
                  <c:v>-2.7369157661453869E-2</c:v>
                </c:pt>
                <c:pt idx="1">
                  <c:v>2.8299159210631863E-3</c:v>
                </c:pt>
                <c:pt idx="2">
                  <c:v>1.9085867670014078E-2</c:v>
                </c:pt>
                <c:pt idx="3">
                  <c:v>-6.8661966425143106E-4</c:v>
                </c:pt>
                <c:pt idx="4">
                  <c:v>-5.7742529576096935E-3</c:v>
                </c:pt>
                <c:pt idx="5">
                  <c:v>-9.3476667093574939E-3</c:v>
                </c:pt>
                <c:pt idx="6">
                  <c:v>-1.2864202294672555E-2</c:v>
                </c:pt>
                <c:pt idx="7">
                  <c:v>3.8647701203228912E-2</c:v>
                </c:pt>
                <c:pt idx="8">
                  <c:v>-2.3496810256562473E-2</c:v>
                </c:pt>
                <c:pt idx="9">
                  <c:v>-5.1041784925094369E-2</c:v>
                </c:pt>
                <c:pt idx="10">
                  <c:v>4.0696553640668931E-3</c:v>
                </c:pt>
                <c:pt idx="11">
                  <c:v>-9.3160173345374631E-2</c:v>
                </c:pt>
                <c:pt idx="12">
                  <c:v>-4.9361562971598438E-2</c:v>
                </c:pt>
                <c:pt idx="13">
                  <c:v>-1.4491962649554324E-3</c:v>
                </c:pt>
                <c:pt idx="14">
                  <c:v>6.6176463565811972E-2</c:v>
                </c:pt>
                <c:pt idx="15">
                  <c:v>8.0202586605322423E-2</c:v>
                </c:pt>
                <c:pt idx="16">
                  <c:v>0.11531402689448278</c:v>
                </c:pt>
                <c:pt idx="17">
                  <c:v>0.13739702810042598</c:v>
                </c:pt>
                <c:pt idx="18">
                  <c:v>0.12565297984937729</c:v>
                </c:pt>
                <c:pt idx="19">
                  <c:v>-0.11608875235796567</c:v>
                </c:pt>
                <c:pt idx="20">
                  <c:v>4.450846838958622E-2</c:v>
                </c:pt>
                <c:pt idx="21">
                  <c:v>-4.5507258205539358E-3</c:v>
                </c:pt>
                <c:pt idx="22">
                  <c:v>-4.1209456821952095E-2</c:v>
                </c:pt>
                <c:pt idx="23">
                  <c:v>-7.1839748740134546E-2</c:v>
                </c:pt>
                <c:pt idx="24">
                  <c:v>-2.5927382033493096E-2</c:v>
                </c:pt>
                <c:pt idx="25">
                  <c:v>-3.8529234868458495E-2</c:v>
                </c:pt>
                <c:pt idx="26">
                  <c:v>-6.118796586985642E-2</c:v>
                </c:pt>
              </c:numCache>
            </c:numRef>
          </c:yVal>
          <c:smooth val="0"/>
          <c:extLst>
            <c:ext xmlns:c16="http://schemas.microsoft.com/office/drawing/2014/chart" uri="{C3380CC4-5D6E-409C-BE32-E72D297353CC}">
              <c16:uniqueId val="{00000001-A650-49A2-ACB2-8478B5EFD978}"/>
            </c:ext>
          </c:extLst>
        </c:ser>
        <c:dLbls>
          <c:showLegendKey val="0"/>
          <c:showVal val="0"/>
          <c:showCatName val="0"/>
          <c:showSerName val="0"/>
          <c:showPercent val="0"/>
          <c:showBubbleSize val="0"/>
        </c:dLbls>
        <c:axId val="910633968"/>
        <c:axId val="910633248"/>
      </c:scatterChart>
      <c:valAx>
        <c:axId val="910633968"/>
        <c:scaling>
          <c:orientation val="minMax"/>
        </c:scaling>
        <c:delete val="0"/>
        <c:axPos val="b"/>
        <c:title>
          <c:tx>
            <c:rich>
              <a:bodyPr/>
              <a:lstStyle/>
              <a:p>
                <a:pPr>
                  <a:defRPr/>
                </a:pPr>
                <a:r>
                  <a:rPr lang="en-US" altLang="ja-JP"/>
                  <a:t>lnY</a:t>
                </a:r>
              </a:p>
            </c:rich>
          </c:tx>
          <c:overlay val="0"/>
        </c:title>
        <c:numFmt formatCode="General" sourceLinked="1"/>
        <c:majorTickMark val="out"/>
        <c:minorTickMark val="none"/>
        <c:tickLblPos val="nextTo"/>
        <c:crossAx val="910633248"/>
        <c:crosses val="autoZero"/>
        <c:crossBetween val="midCat"/>
      </c:valAx>
      <c:valAx>
        <c:axId val="910633248"/>
        <c:scaling>
          <c:orientation val="minMax"/>
        </c:scaling>
        <c:delete val="0"/>
        <c:axPos val="l"/>
        <c:title>
          <c:tx>
            <c:rich>
              <a:bodyPr/>
              <a:lstStyle/>
              <a:p>
                <a:pPr>
                  <a:defRPr/>
                </a:pPr>
                <a:r>
                  <a:rPr lang="ja-JP" altLang="en-US"/>
                  <a:t>残差</a:t>
                </a:r>
              </a:p>
            </c:rich>
          </c:tx>
          <c:overlay val="0"/>
        </c:title>
        <c:numFmt formatCode="General" sourceLinked="1"/>
        <c:majorTickMark val="out"/>
        <c:minorTickMark val="none"/>
        <c:tickLblPos val="nextTo"/>
        <c:crossAx val="910633968"/>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6481481481483E-2"/>
          <c:y val="3.2337962962962964E-2"/>
          <c:w val="0.86812962962962947"/>
          <c:h val="0.89969861111111116"/>
        </c:manualLayout>
      </c:layout>
      <c:scatterChart>
        <c:scatterStyle val="lineMarker"/>
        <c:varyColors val="0"/>
        <c:ser>
          <c:idx val="0"/>
          <c:order val="0"/>
          <c:tx>
            <c:strRef>
              <c:f>輸出G!$F$5:$F$43</c:f>
              <c:strCache>
                <c:ptCount val="39"/>
              </c:strCache>
            </c:strRef>
          </c:tx>
          <c:spPr>
            <a:ln w="25400" cap="rnd">
              <a:noFill/>
              <a:round/>
            </a:ln>
            <a:effectLst/>
          </c:spPr>
          <c:marker>
            <c:symbol val="circle"/>
            <c:size val="5"/>
            <c:spPr>
              <a:solidFill>
                <a:srgbClr val="00B0F0"/>
              </a:solidFill>
              <a:ln w="9525">
                <a:solidFill>
                  <a:schemeClr val="accent1"/>
                </a:solidFill>
              </a:ln>
              <a:effectLst/>
            </c:spPr>
          </c:marker>
          <c:dLbls>
            <c:dLbl>
              <c:idx val="0"/>
              <c:layout>
                <c:manualLayout>
                  <c:x val="2.9398148148147068E-3"/>
                  <c:y val="5.291666666666666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92-48BF-8CA0-147B213BF567}"/>
                </c:ext>
              </c:extLst>
            </c:dLbl>
            <c:dLbl>
              <c:idx val="1"/>
              <c:layout>
                <c:manualLayout>
                  <c:x val="1.3538799561306981E-2"/>
                  <c:y val="6.984666782970369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2-48BF-8CA0-147B213BF5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1"/>
            <c:dispEq val="1"/>
            <c:trendlineLbl>
              <c:layout>
                <c:manualLayout>
                  <c:x val="0.15154833953623859"/>
                  <c:y val="0.46074504603472571"/>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trendlineLbl>
          </c:trendline>
          <c:xVal>
            <c:numRef>
              <c:f>輸出G!$E$44:$E$58</c:f>
              <c:numCache>
                <c:formatCode>General</c:formatCode>
                <c:ptCount val="15"/>
                <c:pt idx="0">
                  <c:v>60.673000000000002</c:v>
                </c:pt>
                <c:pt idx="1">
                  <c:v>66.436000000000007</c:v>
                </c:pt>
                <c:pt idx="2">
                  <c:v>73.831000000000003</c:v>
                </c:pt>
                <c:pt idx="3">
                  <c:v>75.358000000000004</c:v>
                </c:pt>
                <c:pt idx="4">
                  <c:v>77.528000000000006</c:v>
                </c:pt>
                <c:pt idx="5">
                  <c:v>79.488</c:v>
                </c:pt>
                <c:pt idx="6">
                  <c:v>75.096000000000004</c:v>
                </c:pt>
                <c:pt idx="7">
                  <c:v>76.343000000000004</c:v>
                </c:pt>
                <c:pt idx="8">
                  <c:v>81.228999999999999</c:v>
                </c:pt>
                <c:pt idx="9">
                  <c:v>86.216999999999999</c:v>
                </c:pt>
                <c:pt idx="10">
                  <c:v>87.396000000000001</c:v>
                </c:pt>
                <c:pt idx="11">
                  <c:v>85.117000000000004</c:v>
                </c:pt>
                <c:pt idx="12">
                  <c:v>97.144000000000005</c:v>
                </c:pt>
                <c:pt idx="13">
                  <c:v>100.86799999999999</c:v>
                </c:pt>
                <c:pt idx="14">
                  <c:v>105.188</c:v>
                </c:pt>
              </c:numCache>
            </c:numRef>
          </c:xVal>
          <c:yVal>
            <c:numRef>
              <c:f>輸出G!$F$44:$F$58</c:f>
              <c:numCache>
                <c:formatCode>0.000_ </c:formatCode>
                <c:ptCount val="15"/>
                <c:pt idx="0">
                  <c:v>54.170999999999999</c:v>
                </c:pt>
                <c:pt idx="1">
                  <c:v>67.400000000000006</c:v>
                </c:pt>
                <c:pt idx="2">
                  <c:v>65.546000000000006</c:v>
                </c:pt>
                <c:pt idx="3">
                  <c:v>63.747999999999998</c:v>
                </c:pt>
                <c:pt idx="4">
                  <c:v>69.774000000000001</c:v>
                </c:pt>
                <c:pt idx="5">
                  <c:v>73.093000000000004</c:v>
                </c:pt>
                <c:pt idx="6">
                  <c:v>75.614000000000004</c:v>
                </c:pt>
                <c:pt idx="7">
                  <c:v>70.036000000000001</c:v>
                </c:pt>
                <c:pt idx="8">
                  <c:v>78.286000000000001</c:v>
                </c:pt>
                <c:pt idx="9">
                  <c:v>81.478999999999999</c:v>
                </c:pt>
                <c:pt idx="10">
                  <c:v>76.932000000000002</c:v>
                </c:pt>
                <c:pt idx="11">
                  <c:v>68.399000000000001</c:v>
                </c:pt>
                <c:pt idx="12">
                  <c:v>83.090999999999994</c:v>
                </c:pt>
                <c:pt idx="13">
                  <c:v>98.174000000000007</c:v>
                </c:pt>
                <c:pt idx="14">
                  <c:v>100.873</c:v>
                </c:pt>
              </c:numCache>
            </c:numRef>
          </c:yVal>
          <c:smooth val="0"/>
          <c:extLst>
            <c:ext xmlns:c16="http://schemas.microsoft.com/office/drawing/2014/chart" uri="{C3380CC4-5D6E-409C-BE32-E72D297353CC}">
              <c16:uniqueId val="{00000003-D092-48BF-8CA0-147B213BF567}"/>
            </c:ext>
          </c:extLst>
        </c:ser>
        <c:dLbls>
          <c:showLegendKey val="0"/>
          <c:showVal val="0"/>
          <c:showCatName val="0"/>
          <c:showSerName val="0"/>
          <c:showPercent val="0"/>
          <c:showBubbleSize val="0"/>
        </c:dLbls>
        <c:axId val="665494936"/>
        <c:axId val="665491336"/>
      </c:scatterChart>
      <c:valAx>
        <c:axId val="665494936"/>
        <c:scaling>
          <c:orientation val="minMax"/>
          <c:max val="120"/>
        </c:scaling>
        <c:delete val="0"/>
        <c:axPos val="b"/>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665491336"/>
        <c:crosses val="autoZero"/>
        <c:crossBetween val="midCat"/>
        <c:majorUnit val="10"/>
      </c:valAx>
      <c:valAx>
        <c:axId val="665491336"/>
        <c:scaling>
          <c:orientation val="minMax"/>
          <c:max val="12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665494936"/>
        <c:crosses val="autoZero"/>
        <c:crossBetween val="midCat"/>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lnY </a:t>
            </a:r>
            <a:r>
              <a:rPr lang="ja-JP" altLang="en-US"/>
              <a:t>観測値グラフ</a:t>
            </a:r>
          </a:p>
        </c:rich>
      </c:tx>
      <c:overlay val="0"/>
    </c:title>
    <c:autoTitleDeleted val="0"/>
    <c:plotArea>
      <c:layout/>
      <c:scatterChart>
        <c:scatterStyle val="lineMarker"/>
        <c:varyColors val="0"/>
        <c:ser>
          <c:idx val="0"/>
          <c:order val="0"/>
          <c:tx>
            <c:v>lnE</c:v>
          </c:tx>
          <c:spPr>
            <a:ln w="38100">
              <a:noFill/>
            </a:ln>
          </c:spPr>
          <c:xVal>
            <c:numRef>
              <c:f>演習!$B$3:$B$29</c:f>
              <c:numCache>
                <c:formatCode>General</c:formatCode>
                <c:ptCount val="27"/>
                <c:pt idx="0">
                  <c:v>3.6349999999999998</c:v>
                </c:pt>
                <c:pt idx="1">
                  <c:v>3.649</c:v>
                </c:pt>
                <c:pt idx="2">
                  <c:v>3.6669999999999998</c:v>
                </c:pt>
                <c:pt idx="3">
                  <c:v>3.6829999999999998</c:v>
                </c:pt>
                <c:pt idx="4">
                  <c:v>3.7120000000000002</c:v>
                </c:pt>
                <c:pt idx="5">
                  <c:v>3.742</c:v>
                </c:pt>
                <c:pt idx="6">
                  <c:v>3.7759999999999998</c:v>
                </c:pt>
                <c:pt idx="7">
                  <c:v>3.8119999999999998</c:v>
                </c:pt>
                <c:pt idx="8">
                  <c:v>3.8370000000000002</c:v>
                </c:pt>
                <c:pt idx="9">
                  <c:v>3.8690000000000002</c:v>
                </c:pt>
                <c:pt idx="10">
                  <c:v>3.9119999999999999</c:v>
                </c:pt>
                <c:pt idx="11">
                  <c:v>3.931</c:v>
                </c:pt>
                <c:pt idx="12">
                  <c:v>3.952</c:v>
                </c:pt>
                <c:pt idx="13">
                  <c:v>3.9809999999999999</c:v>
                </c:pt>
                <c:pt idx="14">
                  <c:v>4.0250000000000004</c:v>
                </c:pt>
                <c:pt idx="15">
                  <c:v>4.0620000000000003</c:v>
                </c:pt>
                <c:pt idx="16">
                  <c:v>4.1050000000000004</c:v>
                </c:pt>
                <c:pt idx="17">
                  <c:v>4.1459999999999999</c:v>
                </c:pt>
                <c:pt idx="18">
                  <c:v>4.1639999999999997</c:v>
                </c:pt>
                <c:pt idx="19">
                  <c:v>4.1470000000000002</c:v>
                </c:pt>
                <c:pt idx="20">
                  <c:v>4.1890000000000001</c:v>
                </c:pt>
                <c:pt idx="21">
                  <c:v>4.22</c:v>
                </c:pt>
                <c:pt idx="22">
                  <c:v>4.2439999999999998</c:v>
                </c:pt>
                <c:pt idx="23">
                  <c:v>4.2699999999999996</c:v>
                </c:pt>
                <c:pt idx="24">
                  <c:v>4.2990000000000004</c:v>
                </c:pt>
                <c:pt idx="25">
                  <c:v>4.327</c:v>
                </c:pt>
                <c:pt idx="26">
                  <c:v>4.351</c:v>
                </c:pt>
              </c:numCache>
            </c:numRef>
          </c:xVal>
          <c:yVal>
            <c:numRef>
              <c:f>演習!$E$3:$E$29</c:f>
              <c:numCache>
                <c:formatCode>General</c:formatCode>
                <c:ptCount val="27"/>
                <c:pt idx="0">
                  <c:v>3.4260000000000002</c:v>
                </c:pt>
                <c:pt idx="1">
                  <c:v>3.4769999999999999</c:v>
                </c:pt>
                <c:pt idx="2">
                  <c:v>3.52</c:v>
                </c:pt>
                <c:pt idx="3">
                  <c:v>3.524</c:v>
                </c:pt>
                <c:pt idx="4">
                  <c:v>3.5619999999999998</c:v>
                </c:pt>
                <c:pt idx="5">
                  <c:v>3.6030000000000002</c:v>
                </c:pt>
                <c:pt idx="6">
                  <c:v>3.65</c:v>
                </c:pt>
                <c:pt idx="7">
                  <c:v>3.7549999999999999</c:v>
                </c:pt>
                <c:pt idx="8">
                  <c:v>3.73</c:v>
                </c:pt>
                <c:pt idx="9">
                  <c:v>3.75</c:v>
                </c:pt>
                <c:pt idx="10">
                  <c:v>3.8690000000000002</c:v>
                </c:pt>
                <c:pt idx="11">
                  <c:v>3.8</c:v>
                </c:pt>
                <c:pt idx="12">
                  <c:v>3.875</c:v>
                </c:pt>
                <c:pt idx="13">
                  <c:v>3.9660000000000002</c:v>
                </c:pt>
                <c:pt idx="14">
                  <c:v>4.0990000000000002</c:v>
                </c:pt>
                <c:pt idx="15">
                  <c:v>4.1680000000000001</c:v>
                </c:pt>
                <c:pt idx="16">
                  <c:v>4.2670000000000003</c:v>
                </c:pt>
                <c:pt idx="17">
                  <c:v>4.3499999999999996</c:v>
                </c:pt>
                <c:pt idx="18">
                  <c:v>4.3650000000000002</c:v>
                </c:pt>
                <c:pt idx="19">
                  <c:v>4.0979999999999999</c:v>
                </c:pt>
                <c:pt idx="20">
                  <c:v>4.3209999999999997</c:v>
                </c:pt>
                <c:pt idx="21">
                  <c:v>4.3179999999999996</c:v>
                </c:pt>
                <c:pt idx="22">
                  <c:v>4.3170000000000002</c:v>
                </c:pt>
                <c:pt idx="23">
                  <c:v>4.3250000000000002</c:v>
                </c:pt>
                <c:pt idx="24">
                  <c:v>4.4139999999999997</c:v>
                </c:pt>
                <c:pt idx="25">
                  <c:v>4.4429999999999996</c:v>
                </c:pt>
                <c:pt idx="26">
                  <c:v>4.4560000000000004</c:v>
                </c:pt>
              </c:numCache>
            </c:numRef>
          </c:yVal>
          <c:smooth val="0"/>
          <c:extLst>
            <c:ext xmlns:c16="http://schemas.microsoft.com/office/drawing/2014/chart" uri="{C3380CC4-5D6E-409C-BE32-E72D297353CC}">
              <c16:uniqueId val="{00000001-225F-4D28-931F-4143F4EC8B87}"/>
            </c:ext>
          </c:extLst>
        </c:ser>
        <c:ser>
          <c:idx val="1"/>
          <c:order val="1"/>
          <c:tx>
            <c:v>予測値: lnE</c:v>
          </c:tx>
          <c:spPr>
            <a:ln w="38100">
              <a:noFill/>
            </a:ln>
          </c:spPr>
          <c:xVal>
            <c:numRef>
              <c:f>演習!$B$3:$B$29</c:f>
              <c:numCache>
                <c:formatCode>General</c:formatCode>
                <c:ptCount val="27"/>
                <c:pt idx="0">
                  <c:v>3.6349999999999998</c:v>
                </c:pt>
                <c:pt idx="1">
                  <c:v>3.649</c:v>
                </c:pt>
                <c:pt idx="2">
                  <c:v>3.6669999999999998</c:v>
                </c:pt>
                <c:pt idx="3">
                  <c:v>3.6829999999999998</c:v>
                </c:pt>
                <c:pt idx="4">
                  <c:v>3.7120000000000002</c:v>
                </c:pt>
                <c:pt idx="5">
                  <c:v>3.742</c:v>
                </c:pt>
                <c:pt idx="6">
                  <c:v>3.7759999999999998</c:v>
                </c:pt>
                <c:pt idx="7">
                  <c:v>3.8119999999999998</c:v>
                </c:pt>
                <c:pt idx="8">
                  <c:v>3.8370000000000002</c:v>
                </c:pt>
                <c:pt idx="9">
                  <c:v>3.8690000000000002</c:v>
                </c:pt>
                <c:pt idx="10">
                  <c:v>3.9119999999999999</c:v>
                </c:pt>
                <c:pt idx="11">
                  <c:v>3.931</c:v>
                </c:pt>
                <c:pt idx="12">
                  <c:v>3.952</c:v>
                </c:pt>
                <c:pt idx="13">
                  <c:v>3.9809999999999999</c:v>
                </c:pt>
                <c:pt idx="14">
                  <c:v>4.0250000000000004</c:v>
                </c:pt>
                <c:pt idx="15">
                  <c:v>4.0620000000000003</c:v>
                </c:pt>
                <c:pt idx="16">
                  <c:v>4.1050000000000004</c:v>
                </c:pt>
                <c:pt idx="17">
                  <c:v>4.1459999999999999</c:v>
                </c:pt>
                <c:pt idx="18">
                  <c:v>4.1639999999999997</c:v>
                </c:pt>
                <c:pt idx="19">
                  <c:v>4.1470000000000002</c:v>
                </c:pt>
                <c:pt idx="20">
                  <c:v>4.1890000000000001</c:v>
                </c:pt>
                <c:pt idx="21">
                  <c:v>4.22</c:v>
                </c:pt>
                <c:pt idx="22">
                  <c:v>4.2439999999999998</c:v>
                </c:pt>
                <c:pt idx="23">
                  <c:v>4.2699999999999996</c:v>
                </c:pt>
                <c:pt idx="24">
                  <c:v>4.2990000000000004</c:v>
                </c:pt>
                <c:pt idx="25">
                  <c:v>4.327</c:v>
                </c:pt>
                <c:pt idx="26">
                  <c:v>4.351</c:v>
                </c:pt>
              </c:numCache>
            </c:numRef>
          </c:xVal>
          <c:yVal>
            <c:numRef>
              <c:f>演習!$J$26:$J$52</c:f>
              <c:numCache>
                <c:formatCode>General</c:formatCode>
                <c:ptCount val="27"/>
                <c:pt idx="0">
                  <c:v>3.453369157661454</c:v>
                </c:pt>
                <c:pt idx="1">
                  <c:v>3.4741700840789367</c:v>
                </c:pt>
                <c:pt idx="2">
                  <c:v>3.5009141323299859</c:v>
                </c:pt>
                <c:pt idx="3">
                  <c:v>3.5246866196642515</c:v>
                </c:pt>
                <c:pt idx="4">
                  <c:v>3.5677742529576095</c:v>
                </c:pt>
                <c:pt idx="5">
                  <c:v>3.6123476667093577</c:v>
                </c:pt>
                <c:pt idx="6">
                  <c:v>3.6628642022946725</c:v>
                </c:pt>
                <c:pt idx="7">
                  <c:v>3.716352298796771</c:v>
                </c:pt>
                <c:pt idx="8">
                  <c:v>3.7534968102565625</c:v>
                </c:pt>
                <c:pt idx="9">
                  <c:v>3.8010417849250944</c:v>
                </c:pt>
                <c:pt idx="10">
                  <c:v>3.8649303446359333</c:v>
                </c:pt>
                <c:pt idx="11">
                  <c:v>3.8931601733453745</c:v>
                </c:pt>
                <c:pt idx="12">
                  <c:v>3.9243615629715984</c:v>
                </c:pt>
                <c:pt idx="13">
                  <c:v>3.9674491962649556</c:v>
                </c:pt>
                <c:pt idx="14">
                  <c:v>4.0328235364341882</c:v>
                </c:pt>
                <c:pt idx="15">
                  <c:v>4.0877974133946777</c:v>
                </c:pt>
                <c:pt idx="16">
                  <c:v>4.1516859731055176</c:v>
                </c:pt>
                <c:pt idx="17">
                  <c:v>4.2126029718995737</c:v>
                </c:pt>
                <c:pt idx="18">
                  <c:v>4.2393470201506229</c:v>
                </c:pt>
                <c:pt idx="19">
                  <c:v>4.2140887523579655</c:v>
                </c:pt>
                <c:pt idx="20">
                  <c:v>4.2764915316104135</c:v>
                </c:pt>
                <c:pt idx="21">
                  <c:v>4.3225507258205536</c:v>
                </c:pt>
                <c:pt idx="22">
                  <c:v>4.3582094568219523</c:v>
                </c:pt>
                <c:pt idx="23">
                  <c:v>4.3968397487401347</c:v>
                </c:pt>
                <c:pt idx="24">
                  <c:v>4.4399273820334928</c:v>
                </c:pt>
                <c:pt idx="25">
                  <c:v>4.4815292348684581</c:v>
                </c:pt>
                <c:pt idx="26">
                  <c:v>4.5171879658698568</c:v>
                </c:pt>
              </c:numCache>
            </c:numRef>
          </c:yVal>
          <c:smooth val="0"/>
          <c:extLst>
            <c:ext xmlns:c16="http://schemas.microsoft.com/office/drawing/2014/chart" uri="{C3380CC4-5D6E-409C-BE32-E72D297353CC}">
              <c16:uniqueId val="{00000002-225F-4D28-931F-4143F4EC8B87}"/>
            </c:ext>
          </c:extLst>
        </c:ser>
        <c:dLbls>
          <c:showLegendKey val="0"/>
          <c:showVal val="0"/>
          <c:showCatName val="0"/>
          <c:showSerName val="0"/>
          <c:showPercent val="0"/>
          <c:showBubbleSize val="0"/>
        </c:dLbls>
        <c:axId val="916730072"/>
        <c:axId val="916727192"/>
      </c:scatterChart>
      <c:valAx>
        <c:axId val="916730072"/>
        <c:scaling>
          <c:orientation val="minMax"/>
        </c:scaling>
        <c:delete val="0"/>
        <c:axPos val="b"/>
        <c:title>
          <c:tx>
            <c:rich>
              <a:bodyPr/>
              <a:lstStyle/>
              <a:p>
                <a:pPr>
                  <a:defRPr/>
                </a:pPr>
                <a:r>
                  <a:rPr lang="en-US" altLang="ja-JP"/>
                  <a:t>lnY</a:t>
                </a:r>
              </a:p>
            </c:rich>
          </c:tx>
          <c:overlay val="0"/>
        </c:title>
        <c:numFmt formatCode="General" sourceLinked="1"/>
        <c:majorTickMark val="out"/>
        <c:minorTickMark val="none"/>
        <c:tickLblPos val="nextTo"/>
        <c:crossAx val="916727192"/>
        <c:crosses val="autoZero"/>
        <c:crossBetween val="midCat"/>
      </c:valAx>
      <c:valAx>
        <c:axId val="916727192"/>
        <c:scaling>
          <c:orientation val="minMax"/>
        </c:scaling>
        <c:delete val="0"/>
        <c:axPos val="l"/>
        <c:title>
          <c:tx>
            <c:rich>
              <a:bodyPr/>
              <a:lstStyle/>
              <a:p>
                <a:pPr>
                  <a:defRPr/>
                </a:pPr>
                <a:r>
                  <a:rPr lang="en-US" altLang="ja-JP"/>
                  <a:t>lnE</a:t>
                </a:r>
              </a:p>
            </c:rich>
          </c:tx>
          <c:overlay val="0"/>
        </c:title>
        <c:numFmt formatCode="General" sourceLinked="1"/>
        <c:majorTickMark val="out"/>
        <c:minorTickMark val="none"/>
        <c:tickLblPos val="nextTo"/>
        <c:crossAx val="916730072"/>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正規確率グラフ</a:t>
            </a:r>
          </a:p>
        </c:rich>
      </c:tx>
      <c:overlay val="0"/>
    </c:title>
    <c:autoTitleDeleted val="0"/>
    <c:plotArea>
      <c:layout/>
      <c:scatterChart>
        <c:scatterStyle val="lineMarker"/>
        <c:varyColors val="0"/>
        <c:ser>
          <c:idx val="0"/>
          <c:order val="0"/>
          <c:spPr>
            <a:ln w="38100">
              <a:noFill/>
            </a:ln>
          </c:spPr>
          <c:xVal>
            <c:numRef>
              <c:f>演習!$N$26:$N$52</c:f>
              <c:numCache>
                <c:formatCode>General</c:formatCode>
                <c:ptCount val="27"/>
                <c:pt idx="0">
                  <c:v>1.8518518518518519</c:v>
                </c:pt>
                <c:pt idx="1">
                  <c:v>5.5555555555555554</c:v>
                </c:pt>
                <c:pt idx="2">
                  <c:v>9.2592592592592595</c:v>
                </c:pt>
                <c:pt idx="3">
                  <c:v>12.962962962962962</c:v>
                </c:pt>
                <c:pt idx="4">
                  <c:v>16.666666666666668</c:v>
                </c:pt>
                <c:pt idx="5">
                  <c:v>20.37037037037037</c:v>
                </c:pt>
                <c:pt idx="6">
                  <c:v>24.074074074074073</c:v>
                </c:pt>
                <c:pt idx="7">
                  <c:v>27.777777777777779</c:v>
                </c:pt>
                <c:pt idx="8">
                  <c:v>31.481481481481481</c:v>
                </c:pt>
                <c:pt idx="9">
                  <c:v>35.18518518518519</c:v>
                </c:pt>
                <c:pt idx="10">
                  <c:v>38.888888888888893</c:v>
                </c:pt>
                <c:pt idx="11">
                  <c:v>42.592592592592595</c:v>
                </c:pt>
                <c:pt idx="12">
                  <c:v>46.296296296296298</c:v>
                </c:pt>
                <c:pt idx="13">
                  <c:v>50</c:v>
                </c:pt>
                <c:pt idx="14">
                  <c:v>53.703703703703709</c:v>
                </c:pt>
                <c:pt idx="15">
                  <c:v>57.407407407407412</c:v>
                </c:pt>
                <c:pt idx="16">
                  <c:v>61.111111111111114</c:v>
                </c:pt>
                <c:pt idx="17">
                  <c:v>64.81481481481481</c:v>
                </c:pt>
                <c:pt idx="18">
                  <c:v>68.518518518518519</c:v>
                </c:pt>
                <c:pt idx="19">
                  <c:v>72.222222222222214</c:v>
                </c:pt>
                <c:pt idx="20">
                  <c:v>75.925925925925924</c:v>
                </c:pt>
                <c:pt idx="21">
                  <c:v>79.629629629629619</c:v>
                </c:pt>
                <c:pt idx="22">
                  <c:v>83.333333333333329</c:v>
                </c:pt>
                <c:pt idx="23">
                  <c:v>87.037037037037038</c:v>
                </c:pt>
                <c:pt idx="24">
                  <c:v>90.740740740740733</c:v>
                </c:pt>
                <c:pt idx="25">
                  <c:v>94.444444444444443</c:v>
                </c:pt>
                <c:pt idx="26">
                  <c:v>98.148148148148138</c:v>
                </c:pt>
              </c:numCache>
            </c:numRef>
          </c:xVal>
          <c:yVal>
            <c:numRef>
              <c:f>演習!$O$26:$O$52</c:f>
              <c:numCache>
                <c:formatCode>General</c:formatCode>
                <c:ptCount val="27"/>
                <c:pt idx="0">
                  <c:v>3.4260000000000002</c:v>
                </c:pt>
                <c:pt idx="1">
                  <c:v>3.4769999999999999</c:v>
                </c:pt>
                <c:pt idx="2">
                  <c:v>3.52</c:v>
                </c:pt>
                <c:pt idx="3">
                  <c:v>3.524</c:v>
                </c:pt>
                <c:pt idx="4">
                  <c:v>3.5619999999999998</c:v>
                </c:pt>
                <c:pt idx="5">
                  <c:v>3.6030000000000002</c:v>
                </c:pt>
                <c:pt idx="6">
                  <c:v>3.65</c:v>
                </c:pt>
                <c:pt idx="7">
                  <c:v>3.73</c:v>
                </c:pt>
                <c:pt idx="8">
                  <c:v>3.75</c:v>
                </c:pt>
                <c:pt idx="9">
                  <c:v>3.7549999999999999</c:v>
                </c:pt>
                <c:pt idx="10">
                  <c:v>3.8</c:v>
                </c:pt>
                <c:pt idx="11">
                  <c:v>3.8690000000000002</c:v>
                </c:pt>
                <c:pt idx="12">
                  <c:v>3.875</c:v>
                </c:pt>
                <c:pt idx="13">
                  <c:v>3.9660000000000002</c:v>
                </c:pt>
                <c:pt idx="14">
                  <c:v>4.0979999999999999</c:v>
                </c:pt>
                <c:pt idx="15">
                  <c:v>4.0990000000000002</c:v>
                </c:pt>
                <c:pt idx="16">
                  <c:v>4.1680000000000001</c:v>
                </c:pt>
                <c:pt idx="17">
                  <c:v>4.2670000000000003</c:v>
                </c:pt>
                <c:pt idx="18">
                  <c:v>4.3170000000000002</c:v>
                </c:pt>
                <c:pt idx="19">
                  <c:v>4.3179999999999996</c:v>
                </c:pt>
                <c:pt idx="20">
                  <c:v>4.3209999999999997</c:v>
                </c:pt>
                <c:pt idx="21">
                  <c:v>4.3250000000000002</c:v>
                </c:pt>
                <c:pt idx="22">
                  <c:v>4.3499999999999996</c:v>
                </c:pt>
                <c:pt idx="23">
                  <c:v>4.3650000000000002</c:v>
                </c:pt>
                <c:pt idx="24">
                  <c:v>4.4139999999999997</c:v>
                </c:pt>
                <c:pt idx="25">
                  <c:v>4.4429999999999996</c:v>
                </c:pt>
                <c:pt idx="26">
                  <c:v>4.4560000000000004</c:v>
                </c:pt>
              </c:numCache>
            </c:numRef>
          </c:yVal>
          <c:smooth val="0"/>
          <c:extLst>
            <c:ext xmlns:c16="http://schemas.microsoft.com/office/drawing/2014/chart" uri="{C3380CC4-5D6E-409C-BE32-E72D297353CC}">
              <c16:uniqueId val="{00000001-EC40-4C3E-A054-63A877BA1C3A}"/>
            </c:ext>
          </c:extLst>
        </c:ser>
        <c:dLbls>
          <c:showLegendKey val="0"/>
          <c:showVal val="0"/>
          <c:showCatName val="0"/>
          <c:showSerName val="0"/>
          <c:showPercent val="0"/>
          <c:showBubbleSize val="0"/>
        </c:dLbls>
        <c:axId val="916728632"/>
        <c:axId val="916728992"/>
      </c:scatterChart>
      <c:valAx>
        <c:axId val="916728632"/>
        <c:scaling>
          <c:orientation val="minMax"/>
        </c:scaling>
        <c:delete val="0"/>
        <c:axPos val="b"/>
        <c:title>
          <c:tx>
            <c:rich>
              <a:bodyPr/>
              <a:lstStyle/>
              <a:p>
                <a:pPr>
                  <a:defRPr/>
                </a:pPr>
                <a:r>
                  <a:rPr lang="ja-JP" altLang="en-US"/>
                  <a:t>サンプル百分位数</a:t>
                </a:r>
              </a:p>
            </c:rich>
          </c:tx>
          <c:overlay val="0"/>
        </c:title>
        <c:numFmt formatCode="General" sourceLinked="1"/>
        <c:majorTickMark val="out"/>
        <c:minorTickMark val="none"/>
        <c:tickLblPos val="nextTo"/>
        <c:crossAx val="916728992"/>
        <c:crosses val="autoZero"/>
        <c:crossBetween val="midCat"/>
      </c:valAx>
      <c:valAx>
        <c:axId val="916728992"/>
        <c:scaling>
          <c:orientation val="minMax"/>
        </c:scaling>
        <c:delete val="0"/>
        <c:axPos val="l"/>
        <c:title>
          <c:tx>
            <c:rich>
              <a:bodyPr/>
              <a:lstStyle/>
              <a:p>
                <a:pPr>
                  <a:defRPr/>
                </a:pPr>
                <a:r>
                  <a:rPr lang="en-US" altLang="ja-JP"/>
                  <a:t>lnE</a:t>
                </a:r>
              </a:p>
            </c:rich>
          </c:tx>
          <c:overlay val="0"/>
        </c:title>
        <c:numFmt formatCode="General" sourceLinked="1"/>
        <c:majorTickMark val="out"/>
        <c:minorTickMark val="none"/>
        <c:tickLblPos val="nextTo"/>
        <c:crossAx val="916728632"/>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lnY </a:t>
            </a:r>
            <a:r>
              <a:rPr lang="ja-JP" altLang="en-US"/>
              <a:t>観測値グラフ</a:t>
            </a:r>
          </a:p>
        </c:rich>
      </c:tx>
      <c:overlay val="0"/>
    </c:title>
    <c:autoTitleDeleted val="0"/>
    <c:plotArea>
      <c:layout>
        <c:manualLayout>
          <c:layoutTarget val="inner"/>
          <c:xMode val="edge"/>
          <c:yMode val="edge"/>
          <c:x val="0.13279677433204781"/>
          <c:y val="0.14610187544738726"/>
          <c:w val="0.79390674893315372"/>
          <c:h val="0.71958516821760921"/>
        </c:manualLayout>
      </c:layout>
      <c:scatterChart>
        <c:scatterStyle val="lineMarker"/>
        <c:varyColors val="0"/>
        <c:ser>
          <c:idx val="0"/>
          <c:order val="0"/>
          <c:tx>
            <c:v>lnE</c:v>
          </c:tx>
          <c:spPr>
            <a:ln w="38100">
              <a:noFill/>
            </a:ln>
          </c:spPr>
          <c:marker>
            <c:symbol val="circle"/>
            <c:size val="5"/>
            <c:spPr>
              <a:solidFill>
                <a:schemeClr val="accent4">
                  <a:lumMod val="20000"/>
                  <a:lumOff val="80000"/>
                </a:schemeClr>
              </a:solidFill>
              <a:ln w="6350">
                <a:solidFill>
                  <a:srgbClr val="002060"/>
                </a:solidFill>
              </a:ln>
            </c:spPr>
          </c:marker>
          <c:xVal>
            <c:numRef>
              <c:f>演習!$B$3:$B$29</c:f>
              <c:numCache>
                <c:formatCode>General</c:formatCode>
                <c:ptCount val="27"/>
                <c:pt idx="0">
                  <c:v>3.6349999999999998</c:v>
                </c:pt>
                <c:pt idx="1">
                  <c:v>3.649</c:v>
                </c:pt>
                <c:pt idx="2">
                  <c:v>3.6669999999999998</c:v>
                </c:pt>
                <c:pt idx="3">
                  <c:v>3.6829999999999998</c:v>
                </c:pt>
                <c:pt idx="4">
                  <c:v>3.7120000000000002</c:v>
                </c:pt>
                <c:pt idx="5">
                  <c:v>3.742</c:v>
                </c:pt>
                <c:pt idx="6">
                  <c:v>3.7759999999999998</c:v>
                </c:pt>
                <c:pt idx="7">
                  <c:v>3.8119999999999998</c:v>
                </c:pt>
                <c:pt idx="8">
                  <c:v>3.8370000000000002</c:v>
                </c:pt>
                <c:pt idx="9">
                  <c:v>3.8690000000000002</c:v>
                </c:pt>
                <c:pt idx="10">
                  <c:v>3.9119999999999999</c:v>
                </c:pt>
                <c:pt idx="11">
                  <c:v>3.931</c:v>
                </c:pt>
                <c:pt idx="12">
                  <c:v>3.952</c:v>
                </c:pt>
                <c:pt idx="13">
                  <c:v>3.9809999999999999</c:v>
                </c:pt>
                <c:pt idx="14">
                  <c:v>4.0250000000000004</c:v>
                </c:pt>
                <c:pt idx="15">
                  <c:v>4.0620000000000003</c:v>
                </c:pt>
                <c:pt idx="16">
                  <c:v>4.1050000000000004</c:v>
                </c:pt>
                <c:pt idx="17">
                  <c:v>4.1459999999999999</c:v>
                </c:pt>
                <c:pt idx="18">
                  <c:v>4.1639999999999997</c:v>
                </c:pt>
                <c:pt idx="19">
                  <c:v>4.1470000000000002</c:v>
                </c:pt>
                <c:pt idx="20">
                  <c:v>4.1890000000000001</c:v>
                </c:pt>
                <c:pt idx="21">
                  <c:v>4.22</c:v>
                </c:pt>
                <c:pt idx="22">
                  <c:v>4.2439999999999998</c:v>
                </c:pt>
                <c:pt idx="23">
                  <c:v>4.2699999999999996</c:v>
                </c:pt>
                <c:pt idx="24">
                  <c:v>4.2990000000000004</c:v>
                </c:pt>
                <c:pt idx="25">
                  <c:v>4.327</c:v>
                </c:pt>
                <c:pt idx="26">
                  <c:v>4.351</c:v>
                </c:pt>
              </c:numCache>
            </c:numRef>
          </c:xVal>
          <c:yVal>
            <c:numRef>
              <c:f>演習!$E$3:$E$29</c:f>
              <c:numCache>
                <c:formatCode>General</c:formatCode>
                <c:ptCount val="27"/>
                <c:pt idx="0">
                  <c:v>3.4260000000000002</c:v>
                </c:pt>
                <c:pt idx="1">
                  <c:v>3.4769999999999999</c:v>
                </c:pt>
                <c:pt idx="2">
                  <c:v>3.52</c:v>
                </c:pt>
                <c:pt idx="3">
                  <c:v>3.524</c:v>
                </c:pt>
                <c:pt idx="4">
                  <c:v>3.5619999999999998</c:v>
                </c:pt>
                <c:pt idx="5">
                  <c:v>3.6030000000000002</c:v>
                </c:pt>
                <c:pt idx="6">
                  <c:v>3.65</c:v>
                </c:pt>
                <c:pt idx="7">
                  <c:v>3.7549999999999999</c:v>
                </c:pt>
                <c:pt idx="8">
                  <c:v>3.73</c:v>
                </c:pt>
                <c:pt idx="9">
                  <c:v>3.75</c:v>
                </c:pt>
                <c:pt idx="10">
                  <c:v>3.8690000000000002</c:v>
                </c:pt>
                <c:pt idx="11">
                  <c:v>3.8</c:v>
                </c:pt>
                <c:pt idx="12">
                  <c:v>3.875</c:v>
                </c:pt>
                <c:pt idx="13">
                  <c:v>3.9660000000000002</c:v>
                </c:pt>
                <c:pt idx="14">
                  <c:v>4.0990000000000002</c:v>
                </c:pt>
                <c:pt idx="15">
                  <c:v>4.1680000000000001</c:v>
                </c:pt>
                <c:pt idx="16">
                  <c:v>4.2670000000000003</c:v>
                </c:pt>
                <c:pt idx="17">
                  <c:v>4.3499999999999996</c:v>
                </c:pt>
                <c:pt idx="18">
                  <c:v>4.3650000000000002</c:v>
                </c:pt>
                <c:pt idx="19">
                  <c:v>4.0979999999999999</c:v>
                </c:pt>
                <c:pt idx="20">
                  <c:v>4.3209999999999997</c:v>
                </c:pt>
                <c:pt idx="21">
                  <c:v>4.3179999999999996</c:v>
                </c:pt>
                <c:pt idx="22">
                  <c:v>4.3170000000000002</c:v>
                </c:pt>
                <c:pt idx="23">
                  <c:v>4.3250000000000002</c:v>
                </c:pt>
                <c:pt idx="24">
                  <c:v>4.4139999999999997</c:v>
                </c:pt>
                <c:pt idx="25">
                  <c:v>4.4429999999999996</c:v>
                </c:pt>
                <c:pt idx="26">
                  <c:v>4.4560000000000004</c:v>
                </c:pt>
              </c:numCache>
            </c:numRef>
          </c:yVal>
          <c:smooth val="0"/>
          <c:extLst>
            <c:ext xmlns:c16="http://schemas.microsoft.com/office/drawing/2014/chart" uri="{C3380CC4-5D6E-409C-BE32-E72D297353CC}">
              <c16:uniqueId val="{00000001-D735-4C01-B48B-084539D39F2E}"/>
            </c:ext>
          </c:extLst>
        </c:ser>
        <c:ser>
          <c:idx val="1"/>
          <c:order val="1"/>
          <c:tx>
            <c:v>予測値: lnE</c:v>
          </c:tx>
          <c:spPr>
            <a:ln w="38100">
              <a:noFill/>
            </a:ln>
          </c:spPr>
          <c:marker>
            <c:symbol val="triangle"/>
            <c:size val="5"/>
            <c:spPr>
              <a:solidFill>
                <a:schemeClr val="accent2">
                  <a:lumMod val="40000"/>
                  <a:lumOff val="60000"/>
                </a:schemeClr>
              </a:solidFill>
              <a:ln w="6350">
                <a:solidFill>
                  <a:srgbClr val="C00000"/>
                </a:solidFill>
              </a:ln>
            </c:spPr>
          </c:marker>
          <c:xVal>
            <c:numRef>
              <c:f>演習!$B$3:$B$29</c:f>
              <c:numCache>
                <c:formatCode>General</c:formatCode>
                <c:ptCount val="27"/>
                <c:pt idx="0">
                  <c:v>3.6349999999999998</c:v>
                </c:pt>
                <c:pt idx="1">
                  <c:v>3.649</c:v>
                </c:pt>
                <c:pt idx="2">
                  <c:v>3.6669999999999998</c:v>
                </c:pt>
                <c:pt idx="3">
                  <c:v>3.6829999999999998</c:v>
                </c:pt>
                <c:pt idx="4">
                  <c:v>3.7120000000000002</c:v>
                </c:pt>
                <c:pt idx="5">
                  <c:v>3.742</c:v>
                </c:pt>
                <c:pt idx="6">
                  <c:v>3.7759999999999998</c:v>
                </c:pt>
                <c:pt idx="7">
                  <c:v>3.8119999999999998</c:v>
                </c:pt>
                <c:pt idx="8">
                  <c:v>3.8370000000000002</c:v>
                </c:pt>
                <c:pt idx="9">
                  <c:v>3.8690000000000002</c:v>
                </c:pt>
                <c:pt idx="10">
                  <c:v>3.9119999999999999</c:v>
                </c:pt>
                <c:pt idx="11">
                  <c:v>3.931</c:v>
                </c:pt>
                <c:pt idx="12">
                  <c:v>3.952</c:v>
                </c:pt>
                <c:pt idx="13">
                  <c:v>3.9809999999999999</c:v>
                </c:pt>
                <c:pt idx="14">
                  <c:v>4.0250000000000004</c:v>
                </c:pt>
                <c:pt idx="15">
                  <c:v>4.0620000000000003</c:v>
                </c:pt>
                <c:pt idx="16">
                  <c:v>4.1050000000000004</c:v>
                </c:pt>
                <c:pt idx="17">
                  <c:v>4.1459999999999999</c:v>
                </c:pt>
                <c:pt idx="18">
                  <c:v>4.1639999999999997</c:v>
                </c:pt>
                <c:pt idx="19">
                  <c:v>4.1470000000000002</c:v>
                </c:pt>
                <c:pt idx="20">
                  <c:v>4.1890000000000001</c:v>
                </c:pt>
                <c:pt idx="21">
                  <c:v>4.22</c:v>
                </c:pt>
                <c:pt idx="22">
                  <c:v>4.2439999999999998</c:v>
                </c:pt>
                <c:pt idx="23">
                  <c:v>4.2699999999999996</c:v>
                </c:pt>
                <c:pt idx="24">
                  <c:v>4.2990000000000004</c:v>
                </c:pt>
                <c:pt idx="25">
                  <c:v>4.327</c:v>
                </c:pt>
                <c:pt idx="26">
                  <c:v>4.351</c:v>
                </c:pt>
              </c:numCache>
            </c:numRef>
          </c:xVal>
          <c:yVal>
            <c:numRef>
              <c:f>演習!$Y$28:$Y$54</c:f>
              <c:numCache>
                <c:formatCode>General</c:formatCode>
                <c:ptCount val="27"/>
                <c:pt idx="0">
                  <c:v>3.4380213989960984</c:v>
                </c:pt>
                <c:pt idx="1">
                  <c:v>3.4596483703493801</c:v>
                </c:pt>
                <c:pt idx="2">
                  <c:v>3.4874544763750279</c:v>
                </c:pt>
                <c:pt idx="3">
                  <c:v>3.5121710150644923</c:v>
                </c:pt>
                <c:pt idx="4">
                  <c:v>3.5569697414391479</c:v>
                </c:pt>
                <c:pt idx="5">
                  <c:v>3.6033132514818931</c:v>
                </c:pt>
                <c:pt idx="6">
                  <c:v>3.6558358961970052</c:v>
                </c:pt>
                <c:pt idx="7">
                  <c:v>3.7114481082483008</c:v>
                </c:pt>
                <c:pt idx="8">
                  <c:v>3.7500676999505895</c:v>
                </c:pt>
                <c:pt idx="9">
                  <c:v>3.7995007773295191</c:v>
                </c:pt>
                <c:pt idx="10">
                  <c:v>3.8659264750574547</c:v>
                </c:pt>
                <c:pt idx="11">
                  <c:v>3.8952773647511938</c:v>
                </c:pt>
                <c:pt idx="12">
                  <c:v>3.9277178217811164</c:v>
                </c:pt>
                <c:pt idx="13">
                  <c:v>3.9725165481557712</c:v>
                </c:pt>
                <c:pt idx="14">
                  <c:v>4.0404870295517989</c:v>
                </c:pt>
                <c:pt idx="15">
                  <c:v>4.0976440252711859</c:v>
                </c:pt>
                <c:pt idx="16">
                  <c:v>4.2338819571485722</c:v>
                </c:pt>
                <c:pt idx="17">
                  <c:v>4.2684291930521621</c:v>
                </c:pt>
                <c:pt idx="18">
                  <c:v>4.2835962722293477</c:v>
                </c:pt>
                <c:pt idx="19">
                  <c:v>4.2692718085620056</c:v>
                </c:pt>
                <c:pt idx="20">
                  <c:v>4.3046616599754408</c:v>
                </c:pt>
                <c:pt idx="21">
                  <c:v>4.3307827407805952</c:v>
                </c:pt>
                <c:pt idx="22">
                  <c:v>4.3510055130168439</c:v>
                </c:pt>
                <c:pt idx="23">
                  <c:v>4.3729135162727788</c:v>
                </c:pt>
                <c:pt idx="24">
                  <c:v>4.397349366058247</c:v>
                </c:pt>
                <c:pt idx="25">
                  <c:v>4.4209426003338699</c:v>
                </c:pt>
                <c:pt idx="26">
                  <c:v>4.4411653725701186</c:v>
                </c:pt>
              </c:numCache>
            </c:numRef>
          </c:yVal>
          <c:smooth val="0"/>
          <c:extLst>
            <c:ext xmlns:c16="http://schemas.microsoft.com/office/drawing/2014/chart" uri="{C3380CC4-5D6E-409C-BE32-E72D297353CC}">
              <c16:uniqueId val="{00000002-D735-4C01-B48B-084539D39F2E}"/>
            </c:ext>
          </c:extLst>
        </c:ser>
        <c:dLbls>
          <c:showLegendKey val="0"/>
          <c:showVal val="0"/>
          <c:showCatName val="0"/>
          <c:showSerName val="0"/>
          <c:showPercent val="0"/>
          <c:showBubbleSize val="0"/>
        </c:dLbls>
        <c:axId val="873408560"/>
        <c:axId val="873409280"/>
      </c:scatterChart>
      <c:valAx>
        <c:axId val="873408560"/>
        <c:scaling>
          <c:orientation val="minMax"/>
          <c:min val="3.5"/>
        </c:scaling>
        <c:delete val="0"/>
        <c:axPos val="b"/>
        <c:title>
          <c:tx>
            <c:rich>
              <a:bodyPr/>
              <a:lstStyle/>
              <a:p>
                <a:pPr>
                  <a:defRPr/>
                </a:pPr>
                <a:r>
                  <a:rPr lang="en-US" altLang="ja-JP"/>
                  <a:t>lnY</a:t>
                </a:r>
              </a:p>
            </c:rich>
          </c:tx>
          <c:overlay val="0"/>
        </c:title>
        <c:numFmt formatCode="General" sourceLinked="1"/>
        <c:majorTickMark val="out"/>
        <c:minorTickMark val="none"/>
        <c:tickLblPos val="nextTo"/>
        <c:crossAx val="873409280"/>
        <c:crosses val="autoZero"/>
        <c:crossBetween val="midCat"/>
        <c:majorUnit val="0.1"/>
      </c:valAx>
      <c:valAx>
        <c:axId val="873409280"/>
        <c:scaling>
          <c:orientation val="minMax"/>
          <c:max val="4.4000000000000004"/>
          <c:min val="3.5"/>
        </c:scaling>
        <c:delete val="0"/>
        <c:axPos val="l"/>
        <c:title>
          <c:tx>
            <c:rich>
              <a:bodyPr/>
              <a:lstStyle/>
              <a:p>
                <a:pPr>
                  <a:defRPr/>
                </a:pPr>
                <a:r>
                  <a:rPr lang="en-US" altLang="ja-JP"/>
                  <a:t>lnE</a:t>
                </a:r>
              </a:p>
            </c:rich>
          </c:tx>
          <c:overlay val="0"/>
        </c:title>
        <c:numFmt formatCode="General" sourceLinked="1"/>
        <c:majorTickMark val="out"/>
        <c:minorTickMark val="none"/>
        <c:tickLblPos val="nextTo"/>
        <c:crossAx val="873408560"/>
        <c:crosses val="autoZero"/>
        <c:crossBetween val="midCat"/>
      </c:valAx>
    </c:plotArea>
    <c:legend>
      <c:legendPos val="r"/>
      <c:layout>
        <c:manualLayout>
          <c:xMode val="edge"/>
          <c:yMode val="edge"/>
          <c:x val="0.20066957276484254"/>
          <c:y val="0.34720595561918394"/>
          <c:w val="0.20228825770217287"/>
          <c:h val="0.10520967788117394"/>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演習!$E$2</c:f>
              <c:strCache>
                <c:ptCount val="1"/>
                <c:pt idx="0">
                  <c:v>lnE</c:v>
                </c:pt>
              </c:strCache>
            </c:strRef>
          </c:tx>
          <c:spPr>
            <a:ln w="38100" cap="rnd">
              <a:noFill/>
              <a:round/>
            </a:ln>
            <a:effectLst/>
          </c:spPr>
          <c:marker>
            <c:symbol val="circle"/>
            <c:size val="5"/>
            <c:spPr>
              <a:solidFill>
                <a:schemeClr val="accent1"/>
              </a:solidFill>
              <a:ln w="9525">
                <a:solidFill>
                  <a:schemeClr val="accent1"/>
                </a:solidFill>
              </a:ln>
              <a:effectLst/>
            </c:spPr>
          </c:marker>
          <c:dLbls>
            <c:dLbl>
              <c:idx val="14"/>
              <c:layout>
                <c:manualLayout>
                  <c:x val="-0.25032597950579238"/>
                  <c:y val="1.773835672421995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560-4AFA-9B0A-A559F2276254}"/>
                </c:ext>
              </c:extLst>
            </c:dLbl>
            <c:dLbl>
              <c:idx val="15"/>
              <c:layout>
                <c:manualLayout>
                  <c:x val="-0.22946548121364299"/>
                  <c:y val="-3.5476713448439902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60-4AFA-9B0A-A559F2276254}"/>
                </c:ext>
              </c:extLst>
            </c:dLbl>
            <c:dLbl>
              <c:idx val="16"/>
              <c:layout>
                <c:manualLayout>
                  <c:x val="-0.22946548121364299"/>
                  <c:y val="-3.192904210359592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60-4AFA-9B0A-A559F2276254}"/>
                </c:ext>
              </c:extLst>
            </c:dLbl>
            <c:dLbl>
              <c:idx val="18"/>
              <c:layout>
                <c:manualLayout>
                  <c:x val="-0.25380272922115055"/>
                  <c:y val="-1.773835672421995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60-4AFA-9B0A-A559F2276254}"/>
                </c:ext>
              </c:extLst>
            </c:dLbl>
            <c:dLbl>
              <c:idx val="20"/>
              <c:layout>
                <c:manualLayout>
                  <c:x val="-2.4337248007507591E-2"/>
                  <c:y val="8.159644093141178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60-4AFA-9B0A-A559F22762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演習!$B$3:$B$29</c:f>
              <c:numCache>
                <c:formatCode>General</c:formatCode>
                <c:ptCount val="27"/>
                <c:pt idx="0">
                  <c:v>3.6349999999999998</c:v>
                </c:pt>
                <c:pt idx="1">
                  <c:v>3.649</c:v>
                </c:pt>
                <c:pt idx="2">
                  <c:v>3.6669999999999998</c:v>
                </c:pt>
                <c:pt idx="3">
                  <c:v>3.6829999999999998</c:v>
                </c:pt>
                <c:pt idx="4">
                  <c:v>3.7120000000000002</c:v>
                </c:pt>
                <c:pt idx="5">
                  <c:v>3.742</c:v>
                </c:pt>
                <c:pt idx="6">
                  <c:v>3.7759999999999998</c:v>
                </c:pt>
                <c:pt idx="7">
                  <c:v>3.8119999999999998</c:v>
                </c:pt>
                <c:pt idx="8">
                  <c:v>3.8370000000000002</c:v>
                </c:pt>
                <c:pt idx="9">
                  <c:v>3.8690000000000002</c:v>
                </c:pt>
                <c:pt idx="10">
                  <c:v>3.9119999999999999</c:v>
                </c:pt>
                <c:pt idx="11">
                  <c:v>3.931</c:v>
                </c:pt>
                <c:pt idx="12">
                  <c:v>3.952</c:v>
                </c:pt>
                <c:pt idx="13">
                  <c:v>3.9809999999999999</c:v>
                </c:pt>
                <c:pt idx="14">
                  <c:v>4.0250000000000004</c:v>
                </c:pt>
                <c:pt idx="15">
                  <c:v>4.0620000000000003</c:v>
                </c:pt>
                <c:pt idx="16">
                  <c:v>4.1050000000000004</c:v>
                </c:pt>
                <c:pt idx="17">
                  <c:v>4.1459999999999999</c:v>
                </c:pt>
                <c:pt idx="18">
                  <c:v>4.1639999999999997</c:v>
                </c:pt>
                <c:pt idx="19">
                  <c:v>4.1470000000000002</c:v>
                </c:pt>
                <c:pt idx="20">
                  <c:v>4.1890000000000001</c:v>
                </c:pt>
                <c:pt idx="21">
                  <c:v>4.22</c:v>
                </c:pt>
                <c:pt idx="22">
                  <c:v>4.2439999999999998</c:v>
                </c:pt>
                <c:pt idx="23">
                  <c:v>4.2699999999999996</c:v>
                </c:pt>
                <c:pt idx="24">
                  <c:v>4.2990000000000004</c:v>
                </c:pt>
                <c:pt idx="25">
                  <c:v>4.327</c:v>
                </c:pt>
                <c:pt idx="26">
                  <c:v>4.351</c:v>
                </c:pt>
              </c:numCache>
            </c:numRef>
          </c:xVal>
          <c:yVal>
            <c:numRef>
              <c:f>演習!$E$3:$E$29</c:f>
              <c:numCache>
                <c:formatCode>General</c:formatCode>
                <c:ptCount val="27"/>
                <c:pt idx="0">
                  <c:v>3.4260000000000002</c:v>
                </c:pt>
                <c:pt idx="1">
                  <c:v>3.4769999999999999</c:v>
                </c:pt>
                <c:pt idx="2">
                  <c:v>3.52</c:v>
                </c:pt>
                <c:pt idx="3">
                  <c:v>3.524</c:v>
                </c:pt>
                <c:pt idx="4">
                  <c:v>3.5619999999999998</c:v>
                </c:pt>
                <c:pt idx="5">
                  <c:v>3.6030000000000002</c:v>
                </c:pt>
                <c:pt idx="6">
                  <c:v>3.65</c:v>
                </c:pt>
                <c:pt idx="7">
                  <c:v>3.7549999999999999</c:v>
                </c:pt>
                <c:pt idx="8">
                  <c:v>3.73</c:v>
                </c:pt>
                <c:pt idx="9">
                  <c:v>3.75</c:v>
                </c:pt>
                <c:pt idx="10">
                  <c:v>3.8690000000000002</c:v>
                </c:pt>
                <c:pt idx="11">
                  <c:v>3.8</c:v>
                </c:pt>
                <c:pt idx="12">
                  <c:v>3.875</c:v>
                </c:pt>
                <c:pt idx="13">
                  <c:v>3.9660000000000002</c:v>
                </c:pt>
                <c:pt idx="14">
                  <c:v>4.0990000000000002</c:v>
                </c:pt>
                <c:pt idx="15">
                  <c:v>4.1680000000000001</c:v>
                </c:pt>
                <c:pt idx="16">
                  <c:v>4.2670000000000003</c:v>
                </c:pt>
                <c:pt idx="17">
                  <c:v>4.3499999999999996</c:v>
                </c:pt>
                <c:pt idx="18">
                  <c:v>4.3650000000000002</c:v>
                </c:pt>
                <c:pt idx="19">
                  <c:v>4.0979999999999999</c:v>
                </c:pt>
                <c:pt idx="20">
                  <c:v>4.3209999999999997</c:v>
                </c:pt>
                <c:pt idx="21">
                  <c:v>4.3179999999999996</c:v>
                </c:pt>
                <c:pt idx="22">
                  <c:v>4.3170000000000002</c:v>
                </c:pt>
                <c:pt idx="23">
                  <c:v>4.3250000000000002</c:v>
                </c:pt>
                <c:pt idx="24">
                  <c:v>4.4139999999999997</c:v>
                </c:pt>
                <c:pt idx="25">
                  <c:v>4.4429999999999996</c:v>
                </c:pt>
                <c:pt idx="26">
                  <c:v>4.4560000000000004</c:v>
                </c:pt>
              </c:numCache>
            </c:numRef>
          </c:yVal>
          <c:smooth val="0"/>
          <c:extLst>
            <c:ext xmlns:c16="http://schemas.microsoft.com/office/drawing/2014/chart" uri="{C3380CC4-5D6E-409C-BE32-E72D297353CC}">
              <c16:uniqueId val="{00000000-04CC-42F8-AB62-C791C69C7211}"/>
            </c:ext>
          </c:extLst>
        </c:ser>
        <c:dLbls>
          <c:showLegendKey val="0"/>
          <c:showVal val="0"/>
          <c:showCatName val="0"/>
          <c:showSerName val="0"/>
          <c:showPercent val="0"/>
          <c:showBubbleSize val="0"/>
        </c:dLbls>
        <c:axId val="909153040"/>
        <c:axId val="909151600"/>
      </c:scatterChart>
      <c:valAx>
        <c:axId val="909153040"/>
        <c:scaling>
          <c:orientation val="minMax"/>
          <c:max val="4.4000000000000004"/>
          <c:min val="3.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9151600"/>
        <c:crosses val="autoZero"/>
        <c:crossBetween val="midCat"/>
        <c:majorUnit val="0.1"/>
      </c:valAx>
      <c:valAx>
        <c:axId val="909151600"/>
        <c:scaling>
          <c:orientation val="minMax"/>
          <c:max val="4.4000000000000004"/>
          <c:min val="3.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9153040"/>
        <c:crosses val="autoZero"/>
        <c:crossBetween val="midCat"/>
      </c:valAx>
      <c:spPr>
        <a:solidFill>
          <a:schemeClr val="bg1"/>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In_Y </a:t>
            </a:r>
            <a:r>
              <a:rPr lang="ja-JP" altLang="en-US"/>
              <a:t>観測値グラフ</a:t>
            </a:r>
          </a:p>
        </c:rich>
      </c:tx>
      <c:overlay val="0"/>
    </c:title>
    <c:autoTitleDeleted val="0"/>
    <c:plotArea>
      <c:layout>
        <c:manualLayout>
          <c:layoutTarget val="inner"/>
          <c:xMode val="edge"/>
          <c:yMode val="edge"/>
          <c:x val="0.15262656336684086"/>
          <c:y val="0.11010548669975451"/>
          <c:w val="0.7755154451174503"/>
          <c:h val="0.78867340725993351"/>
        </c:manualLayout>
      </c:layout>
      <c:scatterChart>
        <c:scatterStyle val="lineMarker"/>
        <c:varyColors val="0"/>
        <c:ser>
          <c:idx val="0"/>
          <c:order val="0"/>
          <c:tx>
            <c:v>In_E</c:v>
          </c:tx>
          <c:spPr>
            <a:ln w="38100">
              <a:noFill/>
            </a:ln>
          </c:spPr>
          <c:marker>
            <c:symbol val="circle"/>
            <c:size val="8"/>
            <c:spPr>
              <a:solidFill>
                <a:schemeClr val="accent4">
                  <a:lumMod val="20000"/>
                  <a:lumOff val="80000"/>
                </a:schemeClr>
              </a:solidFill>
              <a:ln>
                <a:solidFill>
                  <a:schemeClr val="accent4">
                    <a:lumMod val="75000"/>
                  </a:schemeClr>
                </a:solidFill>
              </a:ln>
            </c:spPr>
          </c:marker>
          <c:xVal>
            <c:numRef>
              <c:f>輸出G!$I$5:$I$58</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輸出G!$L$5:$L$58</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yVal>
          <c:smooth val="0"/>
          <c:extLst>
            <c:ext xmlns:c16="http://schemas.microsoft.com/office/drawing/2014/chart" uri="{C3380CC4-5D6E-409C-BE32-E72D297353CC}">
              <c16:uniqueId val="{00000000-92CB-49CC-9769-BE538AB7A4CB}"/>
            </c:ext>
          </c:extLst>
        </c:ser>
        <c:ser>
          <c:idx val="1"/>
          <c:order val="1"/>
          <c:tx>
            <c:v>予測値: In_E</c:v>
          </c:tx>
          <c:spPr>
            <a:ln w="38100">
              <a:noFill/>
            </a:ln>
          </c:spPr>
          <c:marker>
            <c:symbol val="triangle"/>
            <c:size val="9"/>
            <c:spPr>
              <a:solidFill>
                <a:schemeClr val="accent5">
                  <a:lumMod val="20000"/>
                  <a:lumOff val="80000"/>
                </a:schemeClr>
              </a:solidFill>
              <a:ln w="3175">
                <a:solidFill>
                  <a:schemeClr val="accent5">
                    <a:lumMod val="75000"/>
                  </a:schemeClr>
                </a:solidFill>
              </a:ln>
            </c:spPr>
          </c:marker>
          <c:xVal>
            <c:numRef>
              <c:f>輸出G!$I$5:$I$58</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輸出G!$O$5:$O$58</c:f>
              <c:numCache>
                <c:formatCode>0.000_ </c:formatCode>
                <c:ptCount val="54"/>
                <c:pt idx="0">
                  <c:v>16.725447695093024</c:v>
                </c:pt>
                <c:pt idx="1">
                  <c:v>17.112380940120644</c:v>
                </c:pt>
                <c:pt idx="2">
                  <c:v>17.751270716794156</c:v>
                </c:pt>
                <c:pt idx="3">
                  <c:v>18.806338693061328</c:v>
                </c:pt>
                <c:pt idx="4">
                  <c:v>19.59370285445474</c:v>
                </c:pt>
                <c:pt idx="5">
                  <c:v>20.388940657462083</c:v>
                </c:pt>
                <c:pt idx="6">
                  <c:v>20.992961449845318</c:v>
                </c:pt>
                <c:pt idx="7">
                  <c:v>22.015410053711904</c:v>
                </c:pt>
                <c:pt idx="8">
                  <c:v>23.702618970983501</c:v>
                </c:pt>
                <c:pt idx="9">
                  <c:v>25.334712396957556</c:v>
                </c:pt>
                <c:pt idx="10">
                  <c:v>26.776713618252344</c:v>
                </c:pt>
                <c:pt idx="11">
                  <c:v>27.077036805526692</c:v>
                </c:pt>
                <c:pt idx="12">
                  <c:v>26.967930628876459</c:v>
                </c:pt>
                <c:pt idx="13">
                  <c:v>27.32111969555865</c:v>
                </c:pt>
                <c:pt idx="14">
                  <c:v>27.729424253538376</c:v>
                </c:pt>
                <c:pt idx="15">
                  <c:v>28.126480752069625</c:v>
                </c:pt>
                <c:pt idx="16">
                  <c:v>30.455953863849274</c:v>
                </c:pt>
                <c:pt idx="17">
                  <c:v>32.744933961614407</c:v>
                </c:pt>
                <c:pt idx="18">
                  <c:v>35.098027998235857</c:v>
                </c:pt>
                <c:pt idx="19">
                  <c:v>36.091231647536411</c:v>
                </c:pt>
                <c:pt idx="20">
                  <c:v>39.750225386126068</c:v>
                </c:pt>
                <c:pt idx="21">
                  <c:v>39.97518657509562</c:v>
                </c:pt>
                <c:pt idx="22">
                  <c:v>41.846863667322246</c:v>
                </c:pt>
                <c:pt idx="23">
                  <c:v>42.390144938683697</c:v>
                </c:pt>
                <c:pt idx="24">
                  <c:v>44.342808058939362</c:v>
                </c:pt>
                <c:pt idx="25">
                  <c:v>47.776840608559482</c:v>
                </c:pt>
                <c:pt idx="26">
                  <c:v>48.519212532158988</c:v>
                </c:pt>
                <c:pt idx="27">
                  <c:v>48.340368386928191</c:v>
                </c:pt>
                <c:pt idx="28">
                  <c:v>48.152525794138626</c:v>
                </c:pt>
                <c:pt idx="29">
                  <c:v>49.518040211183774</c:v>
                </c:pt>
                <c:pt idx="30">
                  <c:v>50.591105082568511</c:v>
                </c:pt>
                <c:pt idx="31">
                  <c:v>50.414510549227408</c:v>
                </c:pt>
                <c:pt idx="32">
                  <c:v>51.92849935099246</c:v>
                </c:pt>
                <c:pt idx="33">
                  <c:v>56.715673452264397</c:v>
                </c:pt>
                <c:pt idx="34">
                  <c:v>62.242969865246145</c:v>
                </c:pt>
                <c:pt idx="35">
                  <c:v>66.369882876892476</c:v>
                </c:pt>
                <c:pt idx="36">
                  <c:v>70.867981850338538</c:v>
                </c:pt>
                <c:pt idx="37">
                  <c:v>78.309697981451123</c:v>
                </c:pt>
                <c:pt idx="38">
                  <c:v>84.817825178340101</c:v>
                </c:pt>
                <c:pt idx="39">
                  <c:v>51.745586639229025</c:v>
                </c:pt>
                <c:pt idx="40">
                  <c:v>57.930860437729912</c:v>
                </c:pt>
                <c:pt idx="41">
                  <c:v>66.290421552309994</c:v>
                </c:pt>
                <c:pt idx="42">
                  <c:v>68.048364217185878</c:v>
                </c:pt>
                <c:pt idx="43">
                  <c:v>70.353913147413806</c:v>
                </c:pt>
                <c:pt idx="44">
                  <c:v>72.484023303674078</c:v>
                </c:pt>
                <c:pt idx="45">
                  <c:v>67.487280704324178</c:v>
                </c:pt>
                <c:pt idx="46">
                  <c:v>69.015136364939153</c:v>
                </c:pt>
                <c:pt idx="47">
                  <c:v>74.325730817960974</c:v>
                </c:pt>
                <c:pt idx="48">
                  <c:v>79.864581997230076</c:v>
                </c:pt>
                <c:pt idx="49">
                  <c:v>81.292805541752656</c:v>
                </c:pt>
                <c:pt idx="50">
                  <c:v>78.920933361780584</c:v>
                </c:pt>
                <c:pt idx="51">
                  <c:v>92.119148154359593</c:v>
                </c:pt>
                <c:pt idx="52">
                  <c:v>95.969321478884808</c:v>
                </c:pt>
                <c:pt idx="53">
                  <c:v>100.76789228122487</c:v>
                </c:pt>
              </c:numCache>
            </c:numRef>
          </c:yVal>
          <c:smooth val="0"/>
          <c:extLst>
            <c:ext xmlns:c16="http://schemas.microsoft.com/office/drawing/2014/chart" uri="{C3380CC4-5D6E-409C-BE32-E72D297353CC}">
              <c16:uniqueId val="{00000001-92CB-49CC-9769-BE538AB7A4CB}"/>
            </c:ext>
          </c:extLst>
        </c:ser>
        <c:dLbls>
          <c:showLegendKey val="0"/>
          <c:showVal val="0"/>
          <c:showCatName val="0"/>
          <c:showSerName val="0"/>
          <c:showPercent val="0"/>
          <c:showBubbleSize val="0"/>
        </c:dLbls>
        <c:axId val="937908048"/>
        <c:axId val="937906608"/>
      </c:scatterChart>
      <c:valAx>
        <c:axId val="937908048"/>
        <c:scaling>
          <c:orientation val="minMax"/>
        </c:scaling>
        <c:delete val="0"/>
        <c:axPos val="b"/>
        <c:title>
          <c:tx>
            <c:rich>
              <a:bodyPr/>
              <a:lstStyle/>
              <a:p>
                <a:pPr>
                  <a:defRPr b="0">
                    <a:solidFill>
                      <a:schemeClr val="tx1"/>
                    </a:solidFill>
                  </a:defRPr>
                </a:pPr>
                <a:r>
                  <a:rPr lang="ja-JP" altLang="en-US" sz="1100" b="0">
                    <a:solidFill>
                      <a:schemeClr val="tx1"/>
                    </a:solidFill>
                    <a:latin typeface="UD デジタル 教科書体 NK-R" panose="02020400000000000000" pitchFamily="18" charset="-128"/>
                    <a:ea typeface="UD デジタル 教科書体 NK-R" panose="02020400000000000000" pitchFamily="18" charset="-128"/>
                  </a:rPr>
                  <a:t>全世界</a:t>
                </a:r>
                <a:r>
                  <a:rPr lang="en-US" altLang="ja-JP" sz="1100" b="0">
                    <a:solidFill>
                      <a:schemeClr val="tx1"/>
                    </a:solidFill>
                    <a:latin typeface="UD デジタル 教科書体 NK-R" panose="02020400000000000000" pitchFamily="18" charset="-128"/>
                    <a:ea typeface="UD デジタル 教科書体 NK-R" panose="02020400000000000000" pitchFamily="18" charset="-128"/>
                  </a:rPr>
                  <a:t>GDP</a:t>
                </a:r>
                <a:endParaRPr lang="en-US" altLang="ja-JP" b="0">
                  <a:solidFill>
                    <a:schemeClr val="tx1"/>
                  </a:solidFill>
                  <a:latin typeface="UD デジタル 教科書体 NK-R" panose="02020400000000000000" pitchFamily="18" charset="-128"/>
                  <a:ea typeface="UD デジタル 教科書体 NK-R" panose="02020400000000000000" pitchFamily="18" charset="-128"/>
                </a:endParaRPr>
              </a:p>
            </c:rich>
          </c:tx>
          <c:layout>
            <c:manualLayout>
              <c:xMode val="edge"/>
              <c:yMode val="edge"/>
              <c:x val="0.80288160070561909"/>
              <c:y val="0.83592775525801666"/>
            </c:manualLayout>
          </c:layout>
          <c:overlay val="0"/>
          <c:spPr>
            <a:solidFill>
              <a:schemeClr val="accent2">
                <a:lumMod val="20000"/>
                <a:lumOff val="80000"/>
              </a:schemeClr>
            </a:solidFill>
          </c:spPr>
        </c:title>
        <c:numFmt formatCode="General" sourceLinked="1"/>
        <c:majorTickMark val="out"/>
        <c:minorTickMark val="none"/>
        <c:tickLblPos val="nextTo"/>
        <c:crossAx val="937906608"/>
        <c:crosses val="autoZero"/>
        <c:crossBetween val="midCat"/>
      </c:valAx>
      <c:valAx>
        <c:axId val="937906608"/>
        <c:scaling>
          <c:orientation val="minMax"/>
        </c:scaling>
        <c:delete val="0"/>
        <c:axPos val="l"/>
        <c:title>
          <c:tx>
            <c:rich>
              <a:bodyPr rot="0" vert="horz"/>
              <a:lstStyle/>
              <a:p>
                <a:pPr>
                  <a:defRPr sz="1100"/>
                </a:pPr>
                <a:r>
                  <a:rPr lang="ja-JP" altLang="en-US" sz="1100" b="0">
                    <a:latin typeface="UD デジタル 教科書体 NK-R" panose="02020400000000000000" pitchFamily="18" charset="-128"/>
                    <a:ea typeface="UD デジタル 教科書体 NK-R" panose="02020400000000000000" pitchFamily="18" charset="-128"/>
                  </a:rPr>
                  <a:t>日本の輸出</a:t>
                </a:r>
                <a:endParaRPr lang="en-US" altLang="ja-JP" sz="1100" b="0">
                  <a:latin typeface="UD デジタル 教科書体 NK-R" panose="02020400000000000000" pitchFamily="18" charset="-128"/>
                  <a:ea typeface="UD デジタル 教科書体 NK-R" panose="02020400000000000000" pitchFamily="18" charset="-128"/>
                </a:endParaRPr>
              </a:p>
            </c:rich>
          </c:tx>
          <c:layout>
            <c:manualLayout>
              <c:xMode val="edge"/>
              <c:yMode val="edge"/>
              <c:x val="0.18665976038134474"/>
              <c:y val="0.11999138904636242"/>
            </c:manualLayout>
          </c:layout>
          <c:overlay val="0"/>
          <c:spPr>
            <a:solidFill>
              <a:srgbClr val="FFFFCC"/>
            </a:solidFill>
          </c:spPr>
        </c:title>
        <c:numFmt formatCode="0_ " sourceLinked="0"/>
        <c:majorTickMark val="out"/>
        <c:minorTickMark val="none"/>
        <c:tickLblPos val="nextTo"/>
        <c:crossAx val="937908048"/>
        <c:crosses val="autoZero"/>
        <c:crossBetween val="midCat"/>
      </c:valAx>
    </c:plotArea>
    <c:legend>
      <c:legendPos val="r"/>
      <c:legendEntry>
        <c:idx val="1"/>
        <c:txPr>
          <a:bodyPr/>
          <a:lstStyle/>
          <a:p>
            <a:pPr>
              <a:defRPr sz="1100">
                <a:solidFill>
                  <a:schemeClr val="accent5">
                    <a:lumMod val="75000"/>
                  </a:schemeClr>
                </a:solidFill>
                <a:latin typeface="UD デジタル 教科書体 NK-R" panose="02020400000000000000" pitchFamily="18" charset="-128"/>
                <a:ea typeface="UD デジタル 教科書体 NK-R" panose="02020400000000000000" pitchFamily="18" charset="-128"/>
              </a:defRPr>
            </a:pPr>
            <a:endParaRPr lang="ja-JP"/>
          </a:p>
        </c:txPr>
      </c:legendEntry>
      <c:layout>
        <c:manualLayout>
          <c:xMode val="edge"/>
          <c:yMode val="edge"/>
          <c:x val="0.23944967881088758"/>
          <c:y val="0.74718243529086514"/>
          <c:w val="0.22012211811487856"/>
          <c:h val="0.11019838941759477"/>
        </c:manualLayout>
      </c:layout>
      <c:overlay val="0"/>
      <c:txPr>
        <a:bodyPr/>
        <a:lstStyle/>
        <a:p>
          <a:pPr>
            <a:defRPr sz="1100">
              <a:latin typeface="UD デジタル 教科書体 NK-R" panose="02020400000000000000" pitchFamily="18" charset="-128"/>
              <a:ea typeface="UD デジタル 教科書体 NK-R" panose="02020400000000000000" pitchFamily="18" charset="-128"/>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r>
              <a:rPr lang="en-US" altLang="ja-JP"/>
              <a:t>InY </a:t>
            </a:r>
            <a:r>
              <a:rPr lang="ja-JP" altLang="en-US"/>
              <a:t>世界の</a:t>
            </a:r>
            <a:r>
              <a:rPr lang="en-US" altLang="ja-JP"/>
              <a:t>GDP</a:t>
            </a:r>
          </a:p>
        </c:rich>
      </c:tx>
      <c:overlay val="0"/>
      <c:spPr>
        <a:solidFill>
          <a:srgbClr val="FFFFCC"/>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title>
    <c:autoTitleDeleted val="0"/>
    <c:plotArea>
      <c:layout/>
      <c:lineChart>
        <c:grouping val="standard"/>
        <c:varyColors val="0"/>
        <c:ser>
          <c:idx val="0"/>
          <c:order val="0"/>
          <c:tx>
            <c:strRef>
              <c:f>輸出G!$I$4</c:f>
              <c:strCache>
                <c:ptCount val="1"/>
                <c:pt idx="0">
                  <c:v>InY</c:v>
                </c:pt>
              </c:strCache>
            </c:strRef>
          </c:tx>
          <c:spPr>
            <a:ln w="25400" cap="rnd">
              <a:solidFill>
                <a:schemeClr val="tx1">
                  <a:lumMod val="85000"/>
                  <a:lumOff val="15000"/>
                </a:schemeClr>
              </a:solidFill>
              <a:round/>
            </a:ln>
            <a:effectLst/>
          </c:spPr>
          <c:marker>
            <c:symbol val="circle"/>
            <c:size val="6"/>
            <c:spPr>
              <a:solidFill>
                <a:schemeClr val="tx2">
                  <a:lumMod val="10000"/>
                  <a:lumOff val="90000"/>
                </a:schemeClr>
              </a:solidFill>
              <a:ln w="3175">
                <a:solidFill>
                  <a:schemeClr val="accent1"/>
                </a:solidFill>
              </a:ln>
              <a:effectLst/>
            </c:spPr>
          </c:marker>
          <c:dPt>
            <c:idx val="38"/>
            <c:marker>
              <c:symbol val="circle"/>
              <c:size val="7"/>
              <c:spPr>
                <a:solidFill>
                  <a:srgbClr val="00B0F0"/>
                </a:solidFill>
                <a:ln w="3175">
                  <a:solidFill>
                    <a:schemeClr val="accent1"/>
                  </a:solidFill>
                </a:ln>
                <a:effectLst/>
              </c:spPr>
            </c:marker>
            <c:bubble3D val="0"/>
            <c:extLst>
              <c:ext xmlns:c16="http://schemas.microsoft.com/office/drawing/2014/chart" uri="{C3380CC4-5D6E-409C-BE32-E72D297353CC}">
                <c16:uniqueId val="{00000001-B30B-4782-A7E6-4517C18F469C}"/>
              </c:ext>
            </c:extLst>
          </c:dPt>
          <c:dPt>
            <c:idx val="39"/>
            <c:marker>
              <c:symbol val="circle"/>
              <c:size val="7"/>
              <c:spPr>
                <a:solidFill>
                  <a:srgbClr val="00B0F0"/>
                </a:solidFill>
                <a:ln w="3175">
                  <a:solidFill>
                    <a:schemeClr val="accent1"/>
                  </a:solidFill>
                </a:ln>
                <a:effectLst/>
              </c:spPr>
            </c:marker>
            <c:bubble3D val="0"/>
            <c:extLst>
              <c:ext xmlns:c16="http://schemas.microsoft.com/office/drawing/2014/chart" uri="{C3380CC4-5D6E-409C-BE32-E72D297353CC}">
                <c16:uniqueId val="{00000002-B30B-4782-A7E6-4517C18F469C}"/>
              </c:ext>
            </c:extLst>
          </c:dPt>
          <c:cat>
            <c:numRef>
              <c:f>輸出G!$H$5:$H$58</c:f>
              <c:numCache>
                <c:formatCode>General</c:formatCode>
                <c:ptCount val="5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numCache>
            </c:numRef>
          </c:cat>
          <c:val>
            <c:numRef>
              <c:f>輸出G!$I$5:$I$58</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val>
          <c:smooth val="0"/>
          <c:extLst>
            <c:ext xmlns:c16="http://schemas.microsoft.com/office/drawing/2014/chart" uri="{C3380CC4-5D6E-409C-BE32-E72D297353CC}">
              <c16:uniqueId val="{00000000-B30B-4782-A7E6-4517C18F469C}"/>
            </c:ext>
          </c:extLst>
        </c:ser>
        <c:dLbls>
          <c:showLegendKey val="0"/>
          <c:showVal val="0"/>
          <c:showCatName val="0"/>
          <c:showSerName val="0"/>
          <c:showPercent val="0"/>
          <c:showBubbleSize val="0"/>
        </c:dLbls>
        <c:marker val="1"/>
        <c:smooth val="0"/>
        <c:axId val="854557800"/>
        <c:axId val="854558160"/>
      </c:lineChart>
      <c:catAx>
        <c:axId val="854557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854558160"/>
        <c:crosses val="autoZero"/>
        <c:auto val="1"/>
        <c:lblAlgn val="ctr"/>
        <c:lblOffset val="100"/>
        <c:noMultiLvlLbl val="0"/>
      </c:catAx>
      <c:valAx>
        <c:axId val="854558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854557800"/>
        <c:crossesAt val="1"/>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r>
              <a:rPr lang="en-US" altLang="ja-JP"/>
              <a:t>InE </a:t>
            </a:r>
            <a:r>
              <a:rPr lang="ja-JP" altLang="en-US"/>
              <a:t>日本の輸出額</a:t>
            </a:r>
            <a:endParaRPr lang="en-US" altLang="ja-JP"/>
          </a:p>
        </c:rich>
      </c:tx>
      <c:overlay val="0"/>
      <c:spPr>
        <a:solidFill>
          <a:schemeClr val="accent2">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title>
    <c:autoTitleDeleted val="0"/>
    <c:plotArea>
      <c:layout/>
      <c:lineChart>
        <c:grouping val="standard"/>
        <c:varyColors val="0"/>
        <c:ser>
          <c:idx val="0"/>
          <c:order val="0"/>
          <c:tx>
            <c:strRef>
              <c:f>輸出G!$L$4</c:f>
              <c:strCache>
                <c:ptCount val="1"/>
                <c:pt idx="0">
                  <c:v>InE</c:v>
                </c:pt>
              </c:strCache>
            </c:strRef>
          </c:tx>
          <c:spPr>
            <a:ln w="25400" cap="rnd">
              <a:solidFill>
                <a:schemeClr val="tx1">
                  <a:lumMod val="85000"/>
                  <a:lumOff val="15000"/>
                </a:schemeClr>
              </a:solidFill>
              <a:round/>
            </a:ln>
            <a:effectLst/>
          </c:spPr>
          <c:marker>
            <c:symbol val="circle"/>
            <c:size val="6"/>
            <c:spPr>
              <a:solidFill>
                <a:schemeClr val="tx2">
                  <a:lumMod val="10000"/>
                  <a:lumOff val="90000"/>
                </a:schemeClr>
              </a:solidFill>
              <a:ln w="3175">
                <a:solidFill>
                  <a:schemeClr val="accent1"/>
                </a:solidFill>
              </a:ln>
              <a:effectLst/>
            </c:spPr>
          </c:marker>
          <c:dPt>
            <c:idx val="38"/>
            <c:marker>
              <c:symbol val="circle"/>
              <c:size val="7"/>
              <c:spPr>
                <a:solidFill>
                  <a:srgbClr val="00B0F0"/>
                </a:solidFill>
                <a:ln w="3175">
                  <a:solidFill>
                    <a:schemeClr val="accent1"/>
                  </a:solidFill>
                </a:ln>
                <a:effectLst/>
              </c:spPr>
            </c:marker>
            <c:bubble3D val="0"/>
            <c:extLst>
              <c:ext xmlns:c16="http://schemas.microsoft.com/office/drawing/2014/chart" uri="{C3380CC4-5D6E-409C-BE32-E72D297353CC}">
                <c16:uniqueId val="{00000000-0831-4275-92A0-17252B8E6553}"/>
              </c:ext>
            </c:extLst>
          </c:dPt>
          <c:dPt>
            <c:idx val="39"/>
            <c:marker>
              <c:symbol val="circle"/>
              <c:size val="7"/>
              <c:spPr>
                <a:solidFill>
                  <a:srgbClr val="00B0F0"/>
                </a:solidFill>
                <a:ln w="3175">
                  <a:solidFill>
                    <a:schemeClr val="accent1"/>
                  </a:solidFill>
                </a:ln>
                <a:effectLst/>
              </c:spPr>
            </c:marker>
            <c:bubble3D val="0"/>
            <c:extLst>
              <c:ext xmlns:c16="http://schemas.microsoft.com/office/drawing/2014/chart" uri="{C3380CC4-5D6E-409C-BE32-E72D297353CC}">
                <c16:uniqueId val="{00000001-0831-4275-92A0-17252B8E6553}"/>
              </c:ext>
            </c:extLst>
          </c:dPt>
          <c:cat>
            <c:numRef>
              <c:f>輸出G!$H$5:$H$58</c:f>
              <c:numCache>
                <c:formatCode>General</c:formatCode>
                <c:ptCount val="54"/>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pt idx="52">
                  <c:v>2022</c:v>
                </c:pt>
                <c:pt idx="53">
                  <c:v>2023</c:v>
                </c:pt>
              </c:numCache>
            </c:numRef>
          </c:cat>
          <c:val>
            <c:numRef>
              <c:f>輸出G!$L$5:$L$58</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val>
          <c:smooth val="0"/>
          <c:extLst>
            <c:ext xmlns:c16="http://schemas.microsoft.com/office/drawing/2014/chart" uri="{C3380CC4-5D6E-409C-BE32-E72D297353CC}">
              <c16:uniqueId val="{00000002-0831-4275-92A0-17252B8E6553}"/>
            </c:ext>
          </c:extLst>
        </c:ser>
        <c:dLbls>
          <c:showLegendKey val="0"/>
          <c:showVal val="0"/>
          <c:showCatName val="0"/>
          <c:showSerName val="0"/>
          <c:showPercent val="0"/>
          <c:showBubbleSize val="0"/>
        </c:dLbls>
        <c:marker val="1"/>
        <c:smooth val="0"/>
        <c:axId val="854557800"/>
        <c:axId val="854558160"/>
      </c:lineChart>
      <c:catAx>
        <c:axId val="854557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854558160"/>
        <c:crosses val="autoZero"/>
        <c:auto val="1"/>
        <c:lblAlgn val="ctr"/>
        <c:lblOffset val="100"/>
        <c:noMultiLvlLbl val="0"/>
      </c:catAx>
      <c:valAx>
        <c:axId val="854558160"/>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854557800"/>
        <c:crossesAt val="1"/>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6481481481483E-2"/>
          <c:y val="3.2337962962962964E-2"/>
          <c:w val="0.86812962962962947"/>
          <c:h val="0.89969861111111116"/>
        </c:manualLayout>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ash"/>
              </a:ln>
              <a:effectLst/>
            </c:spPr>
            <c:trendlineType val="linear"/>
            <c:dispRSqr val="0"/>
            <c:dispEq val="0"/>
          </c:trendline>
          <c:xVal>
            <c:numRef>
              <c:f>輸出G!$I$5:$I$58</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輸出G!$L$5:$L$58</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yVal>
          <c:smooth val="0"/>
          <c:extLst>
            <c:ext xmlns:c16="http://schemas.microsoft.com/office/drawing/2014/chart" uri="{C3380CC4-5D6E-409C-BE32-E72D297353CC}">
              <c16:uniqueId val="{00000006-B39A-4BFB-A263-7FC8C234098C}"/>
            </c:ext>
          </c:extLst>
        </c:ser>
        <c:dLbls>
          <c:showLegendKey val="0"/>
          <c:showVal val="0"/>
          <c:showCatName val="0"/>
          <c:showSerName val="0"/>
          <c:showPercent val="0"/>
          <c:showBubbleSize val="0"/>
        </c:dLbls>
        <c:axId val="665494936"/>
        <c:axId val="665491336"/>
      </c:scatterChart>
      <c:valAx>
        <c:axId val="665494936"/>
        <c:scaling>
          <c:orientation val="minMax"/>
          <c:max val="1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r>
                  <a:rPr lang="ja-JP" altLang="en-US">
                    <a:solidFill>
                      <a:schemeClr val="tx1"/>
                    </a:solidFill>
                    <a:latin typeface="UD デジタル 教科書体 NK-R" panose="02020400000000000000" pitchFamily="18" charset="-128"/>
                    <a:ea typeface="UD デジタル 教科書体 NK-R" panose="02020400000000000000" pitchFamily="18" charset="-128"/>
                  </a:rPr>
                  <a:t>全世界</a:t>
                </a:r>
                <a:r>
                  <a:rPr lang="en-US" altLang="ja-JP">
                    <a:solidFill>
                      <a:schemeClr val="tx1"/>
                    </a:solidFill>
                    <a:latin typeface="UD デジタル 教科書体 NK-R" panose="02020400000000000000" pitchFamily="18" charset="-128"/>
                    <a:ea typeface="UD デジタル 教科書体 NK-R" panose="02020400000000000000" pitchFamily="18" charset="-128"/>
                  </a:rPr>
                  <a:t>GDP</a:t>
                </a:r>
                <a:endParaRPr lang="ja-JP" altLang="en-US">
                  <a:solidFill>
                    <a:schemeClr val="tx1"/>
                  </a:solidFill>
                  <a:latin typeface="UD デジタル 教科書体 NK-R" panose="02020400000000000000" pitchFamily="18" charset="-128"/>
                  <a:ea typeface="UD デジタル 教科書体 NK-R" panose="02020400000000000000" pitchFamily="18" charset="-128"/>
                </a:endParaRPr>
              </a:p>
            </c:rich>
          </c:tx>
          <c:layout>
            <c:manualLayout>
              <c:xMode val="edge"/>
              <c:yMode val="edge"/>
              <c:x val="0.61684537037037035"/>
              <c:y val="0.86262245370370372"/>
            </c:manualLayout>
          </c:layout>
          <c:overlay val="0"/>
          <c:spPr>
            <a:solidFill>
              <a:schemeClr val="accent2">
                <a:lumMod val="20000"/>
                <a:lumOff val="80000"/>
              </a:schemeClr>
            </a:solidFill>
            <a:ln>
              <a:noFill/>
            </a:ln>
            <a:effectLst/>
          </c:spPr>
          <c:txPr>
            <a:bodyPr rot="0" spcFirstLastPara="1" vertOverflow="ellipsis" vert="horz" wrap="square" anchor="ctr" anchorCtr="1"/>
            <a:lstStyle/>
            <a:p>
              <a:pPr>
                <a:defRPr sz="10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endParaRPr lang="ja-JP"/>
            </a:p>
          </c:txPr>
        </c:title>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665491336"/>
        <c:crosses val="autoZero"/>
        <c:crossBetween val="midCat"/>
        <c:majorUnit val="10"/>
      </c:valAx>
      <c:valAx>
        <c:axId val="665491336"/>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r>
                  <a:rPr lang="ja-JP" altLang="en-US">
                    <a:solidFill>
                      <a:schemeClr val="tx1"/>
                    </a:solidFill>
                    <a:latin typeface="UD デジタル 教科書体 NK-R" panose="02020400000000000000" pitchFamily="18" charset="-128"/>
                    <a:ea typeface="UD デジタル 教科書体 NK-R" panose="02020400000000000000" pitchFamily="18" charset="-128"/>
                  </a:rPr>
                  <a:t>日本の輸出</a:t>
                </a:r>
              </a:p>
            </c:rich>
          </c:tx>
          <c:layout>
            <c:manualLayout>
              <c:xMode val="edge"/>
              <c:yMode val="edge"/>
              <c:x val="0.10877314814814813"/>
              <c:y val="0.11177060185185186"/>
            </c:manualLayout>
          </c:layout>
          <c:overlay val="0"/>
          <c:spPr>
            <a:solidFill>
              <a:srgbClr val="FFFFCC"/>
            </a:solidFill>
            <a:ln>
              <a:noFill/>
            </a:ln>
            <a:effectLst/>
          </c:spPr>
          <c:txPr>
            <a:bodyPr rot="0" spcFirstLastPara="1" vertOverflow="ellipsis" wrap="square" anchor="ctr" anchorCtr="1"/>
            <a:lstStyle/>
            <a:p>
              <a:pPr>
                <a:defRPr sz="1000" b="0" i="0" u="none" strike="noStrike" kern="1200" baseline="0">
                  <a:solidFill>
                    <a:schemeClr val="tx1"/>
                  </a:solidFill>
                  <a:latin typeface="UD デジタル 教科書体 NK-R" panose="02020400000000000000" pitchFamily="18" charset="-128"/>
                  <a:ea typeface="UD デジタル 教科書体 NK-R" panose="02020400000000000000" pitchFamily="18" charset="-128"/>
                  <a:cs typeface="+mn-cs"/>
                </a:defRPr>
              </a:pPr>
              <a:endParaRPr lang="ja-JP"/>
            </a:p>
          </c:txPr>
        </c:title>
        <c:numFmt formatCode="0_ "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UD デジタル 教科書体 NK-R" panose="02020400000000000000" pitchFamily="18" charset="-128"/>
                <a:ea typeface="UD デジタル 教科書体 NK-R" panose="02020400000000000000" pitchFamily="18" charset="-128"/>
                <a:cs typeface="+mn-cs"/>
              </a:defRPr>
            </a:pPr>
            <a:endParaRPr lang="ja-JP"/>
          </a:p>
        </c:txPr>
        <c:crossAx val="665494936"/>
        <c:crosses val="autoZero"/>
        <c:crossBetween val="midCat"/>
        <c:majorUnit val="10"/>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In_Y </a:t>
            </a:r>
            <a:r>
              <a:rPr lang="ja-JP" altLang="en-US"/>
              <a:t>残差グラフ</a:t>
            </a:r>
          </a:p>
        </c:rich>
      </c:tx>
      <c:overlay val="0"/>
    </c:title>
    <c:autoTitleDeleted val="0"/>
    <c:plotArea>
      <c:layout/>
      <c:scatterChart>
        <c:scatterStyle val="lineMarker"/>
        <c:varyColors val="0"/>
        <c:ser>
          <c:idx val="0"/>
          <c:order val="0"/>
          <c:spPr>
            <a:ln w="38100">
              <a:noFill/>
            </a:ln>
          </c:spPr>
          <c:xVal>
            <c:numRef>
              <c:f>輸出!$B$4:$B$57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輸出!$K$27:$K$80</c:f>
              <c:numCache>
                <c:formatCode>General</c:formatCode>
                <c:ptCount val="54"/>
                <c:pt idx="0">
                  <c:v>-15.612150268449753</c:v>
                </c:pt>
                <c:pt idx="1">
                  <c:v>-14.425553306738728</c:v>
                </c:pt>
                <c:pt idx="2">
                  <c:v>-14.429311811820524</c:v>
                </c:pt>
                <c:pt idx="3">
                  <c:v>-13.892550329015462</c:v>
                </c:pt>
                <c:pt idx="4">
                  <c:v>-8.2291611627430292</c:v>
                </c:pt>
                <c:pt idx="5">
                  <c:v>-8.4109081048078664</c:v>
                </c:pt>
                <c:pt idx="6">
                  <c:v>-5.4149209872531578</c:v>
                </c:pt>
                <c:pt idx="7">
                  <c:v>-4.3688813413365288</c:v>
                </c:pt>
                <c:pt idx="8">
                  <c:v>-6.5614759850384523</c:v>
                </c:pt>
                <c:pt idx="9">
                  <c:v>-5.6501178703794501</c:v>
                </c:pt>
                <c:pt idx="10">
                  <c:v>0.25924057413663704</c:v>
                </c:pt>
                <c:pt idx="11">
                  <c:v>4.1503347275576949</c:v>
                </c:pt>
                <c:pt idx="12">
                  <c:v>5.1855065145170869</c:v>
                </c:pt>
                <c:pt idx="13">
                  <c:v>5.4311153691021481</c:v>
                </c:pt>
                <c:pt idx="14">
                  <c:v>10.580771465326286</c:v>
                </c:pt>
                <c:pt idx="15">
                  <c:v>11.952764859175097</c:v>
                </c:pt>
                <c:pt idx="16">
                  <c:v>3.7672105211039693</c:v>
                </c:pt>
                <c:pt idx="17">
                  <c:v>0.29907045448168645</c:v>
                </c:pt>
                <c:pt idx="18">
                  <c:v>-0.6118922086012617</c:v>
                </c:pt>
                <c:pt idx="19">
                  <c:v>2.6242244111395365</c:v>
                </c:pt>
                <c:pt idx="20">
                  <c:v>3.8714014938312928</c:v>
                </c:pt>
                <c:pt idx="21">
                  <c:v>4.6276555413377025</c:v>
                </c:pt>
                <c:pt idx="22">
                  <c:v>4.0587292165910327</c:v>
                </c:pt>
                <c:pt idx="23">
                  <c:v>0.89433774131900634</c:v>
                </c:pt>
                <c:pt idx="24">
                  <c:v>-8.3417126325350921E-2</c:v>
                </c:pt>
                <c:pt idx="25">
                  <c:v>-1.2904940911400118</c:v>
                </c:pt>
                <c:pt idx="26">
                  <c:v>1.425244265631143</c:v>
                </c:pt>
                <c:pt idx="27">
                  <c:v>7.7489072978635534</c:v>
                </c:pt>
                <c:pt idx="28">
                  <c:v>7.578440168195705</c:v>
                </c:pt>
                <c:pt idx="29">
                  <c:v>3.5906922365596046</c:v>
                </c:pt>
                <c:pt idx="30">
                  <c:v>6.9967140431651771</c:v>
                </c:pt>
                <c:pt idx="31">
                  <c:v>4.4369096158726506</c:v>
                </c:pt>
                <c:pt idx="32">
                  <c:v>6.5793093555907873</c:v>
                </c:pt>
                <c:pt idx="33">
                  <c:v>5.8955554865271864</c:v>
                </c:pt>
                <c:pt idx="34">
                  <c:v>8.9120074337596762</c:v>
                </c:pt>
                <c:pt idx="35">
                  <c:v>10.706952935264759</c:v>
                </c:pt>
                <c:pt idx="36">
                  <c:v>17.361767615155422</c:v>
                </c:pt>
                <c:pt idx="37">
                  <c:v>21.192411506667462</c:v>
                </c:pt>
                <c:pt idx="38">
                  <c:v>14.034051101027899</c:v>
                </c:pt>
                <c:pt idx="39">
                  <c:v>-10.402646629264886</c:v>
                </c:pt>
                <c:pt idx="40">
                  <c:v>-1.4021312503676882</c:v>
                </c:pt>
                <c:pt idx="41">
                  <c:v>-8.6820628438181728</c:v>
                </c:pt>
                <c:pt idx="42">
                  <c:v>-11.600468191106749</c:v>
                </c:pt>
                <c:pt idx="43">
                  <c:v>-7.1666617756621918</c:v>
                </c:pt>
                <c:pt idx="44">
                  <c:v>-5.2857721100993729</c:v>
                </c:pt>
                <c:pt idx="45">
                  <c:v>0.45776900665987341</c:v>
                </c:pt>
                <c:pt idx="46">
                  <c:v>-6.035192007137681</c:v>
                </c:pt>
                <c:pt idx="47">
                  <c:v>-1.3701956265560824</c:v>
                </c:pt>
                <c:pt idx="48">
                  <c:v>-1.8370396817462193</c:v>
                </c:pt>
                <c:pt idx="49">
                  <c:v>-7.2491070716959456</c:v>
                </c:pt>
                <c:pt idx="50">
                  <c:v>-14.109936943031471</c:v>
                </c:pt>
                <c:pt idx="51">
                  <c:v>-8.2425047962335185</c:v>
                </c:pt>
                <c:pt idx="52">
                  <c:v>4.1080855683358379</c:v>
                </c:pt>
                <c:pt idx="53">
                  <c:v>3.6373729944742905</c:v>
                </c:pt>
              </c:numCache>
            </c:numRef>
          </c:yVal>
          <c:smooth val="0"/>
          <c:extLst>
            <c:ext xmlns:c16="http://schemas.microsoft.com/office/drawing/2014/chart" uri="{C3380CC4-5D6E-409C-BE32-E72D297353CC}">
              <c16:uniqueId val="{00000001-0D36-4B75-BEFF-50D26ADC497E}"/>
            </c:ext>
          </c:extLst>
        </c:ser>
        <c:dLbls>
          <c:showLegendKey val="0"/>
          <c:showVal val="0"/>
          <c:showCatName val="0"/>
          <c:showSerName val="0"/>
          <c:showPercent val="0"/>
          <c:showBubbleSize val="0"/>
        </c:dLbls>
        <c:axId val="691762336"/>
        <c:axId val="691762696"/>
      </c:scatterChart>
      <c:valAx>
        <c:axId val="691762336"/>
        <c:scaling>
          <c:orientation val="minMax"/>
        </c:scaling>
        <c:delete val="0"/>
        <c:axPos val="b"/>
        <c:title>
          <c:tx>
            <c:rich>
              <a:bodyPr/>
              <a:lstStyle/>
              <a:p>
                <a:pPr>
                  <a:defRPr/>
                </a:pPr>
                <a:r>
                  <a:rPr lang="en-US" altLang="ja-JP"/>
                  <a:t>In_Y</a:t>
                </a:r>
              </a:p>
            </c:rich>
          </c:tx>
          <c:overlay val="0"/>
        </c:title>
        <c:numFmt formatCode="General" sourceLinked="1"/>
        <c:majorTickMark val="out"/>
        <c:minorTickMark val="none"/>
        <c:tickLblPos val="nextTo"/>
        <c:crossAx val="691762696"/>
        <c:crosses val="autoZero"/>
        <c:crossBetween val="midCat"/>
      </c:valAx>
      <c:valAx>
        <c:axId val="691762696"/>
        <c:scaling>
          <c:orientation val="minMax"/>
        </c:scaling>
        <c:delete val="0"/>
        <c:axPos val="l"/>
        <c:title>
          <c:tx>
            <c:rich>
              <a:bodyPr/>
              <a:lstStyle/>
              <a:p>
                <a:pPr>
                  <a:defRPr/>
                </a:pPr>
                <a:r>
                  <a:rPr lang="ja-JP" altLang="en-US"/>
                  <a:t>残差</a:t>
                </a:r>
              </a:p>
            </c:rich>
          </c:tx>
          <c:overlay val="0"/>
        </c:title>
        <c:numFmt formatCode="General" sourceLinked="1"/>
        <c:majorTickMark val="out"/>
        <c:minorTickMark val="none"/>
        <c:tickLblPos val="nextTo"/>
        <c:crossAx val="691762336"/>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In_Y </a:t>
            </a:r>
            <a:r>
              <a:rPr lang="ja-JP" altLang="en-US"/>
              <a:t>観測値グラフ</a:t>
            </a:r>
          </a:p>
        </c:rich>
      </c:tx>
      <c:layout>
        <c:manualLayout>
          <c:xMode val="edge"/>
          <c:yMode val="edge"/>
          <c:x val="0.14617265671049759"/>
          <c:y val="5.0119334881785459E-2"/>
        </c:manualLayout>
      </c:layout>
      <c:overlay val="0"/>
    </c:title>
    <c:autoTitleDeleted val="0"/>
    <c:plotArea>
      <c:layout/>
      <c:scatterChart>
        <c:scatterStyle val="lineMarker"/>
        <c:varyColors val="0"/>
        <c:ser>
          <c:idx val="0"/>
          <c:order val="0"/>
          <c:tx>
            <c:v>In_E</c:v>
          </c:tx>
          <c:spPr>
            <a:ln w="38100">
              <a:noFill/>
            </a:ln>
          </c:spPr>
          <c:xVal>
            <c:numRef>
              <c:f>輸出!$B$4:$B$57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輸出!$E$4:$E$57</c:f>
              <c:numCache>
                <c:formatCode>0.000_ </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21.648</c:v>
                </c:pt>
                <c:pt idx="8">
                  <c:v>20.556000000000001</c:v>
                </c:pt>
                <c:pt idx="9">
                  <c:v>22.532</c:v>
                </c:pt>
                <c:pt idx="10">
                  <c:v>29.382000000000001</c:v>
                </c:pt>
                <c:pt idx="11">
                  <c:v>33.469000000000001</c:v>
                </c:pt>
                <c:pt idx="12">
                  <c:v>34.433</c:v>
                </c:pt>
                <c:pt idx="13">
                  <c:v>34.908999999999999</c:v>
                </c:pt>
                <c:pt idx="14">
                  <c:v>40.325000000000003</c:v>
                </c:pt>
                <c:pt idx="15">
                  <c:v>41.956000000000003</c:v>
                </c:pt>
                <c:pt idx="16">
                  <c:v>35.29</c:v>
                </c:pt>
                <c:pt idx="17">
                  <c:v>33.314999999999998</c:v>
                </c:pt>
                <c:pt idx="18">
                  <c:v>33.939</c:v>
                </c:pt>
                <c:pt idx="19">
                  <c:v>37.823</c:v>
                </c:pt>
                <c:pt idx="20">
                  <c:v>41.457000000000001</c:v>
                </c:pt>
                <c:pt idx="21">
                  <c:v>42.36</c:v>
                </c:pt>
                <c:pt idx="22">
                  <c:v>43.012</c:v>
                </c:pt>
                <c:pt idx="23">
                  <c:v>40.201999999999998</c:v>
                </c:pt>
                <c:pt idx="24">
                  <c:v>40.497999999999998</c:v>
                </c:pt>
                <c:pt idx="25">
                  <c:v>41.530999999999999</c:v>
                </c:pt>
                <c:pt idx="26">
                  <c:v>44.731000000000002</c:v>
                </c:pt>
                <c:pt idx="27">
                  <c:v>50.938000000000002</c:v>
                </c:pt>
                <c:pt idx="28">
                  <c:v>50.645000000000003</c:v>
                </c:pt>
                <c:pt idx="29">
                  <c:v>47.548000000000002</c:v>
                </c:pt>
                <c:pt idx="30">
                  <c:v>51.654000000000003</c:v>
                </c:pt>
                <c:pt idx="31">
                  <c:v>48.978999999999999</c:v>
                </c:pt>
                <c:pt idx="32">
                  <c:v>52.109000000000002</c:v>
                </c:pt>
                <c:pt idx="33">
                  <c:v>54.548000000000002</c:v>
                </c:pt>
                <c:pt idx="34">
                  <c:v>61.17</c:v>
                </c:pt>
                <c:pt idx="35">
                  <c:v>65.656999999999996</c:v>
                </c:pt>
                <c:pt idx="36">
                  <c:v>75.245999999999995</c:v>
                </c:pt>
                <c:pt idx="37">
                  <c:v>83.930999999999997</c:v>
                </c:pt>
                <c:pt idx="38">
                  <c:v>81.018000000000001</c:v>
                </c:pt>
                <c:pt idx="39">
                  <c:v>54.170999999999999</c:v>
                </c:pt>
                <c:pt idx="40">
                  <c:v>67.400000000000006</c:v>
                </c:pt>
                <c:pt idx="41">
                  <c:v>65.546000000000006</c:v>
                </c:pt>
                <c:pt idx="42">
                  <c:v>63.747999999999998</c:v>
                </c:pt>
                <c:pt idx="43">
                  <c:v>69.774000000000001</c:v>
                </c:pt>
                <c:pt idx="44">
                  <c:v>73.093000000000004</c:v>
                </c:pt>
                <c:pt idx="45">
                  <c:v>75.614000000000004</c:v>
                </c:pt>
                <c:pt idx="46">
                  <c:v>70.036000000000001</c:v>
                </c:pt>
                <c:pt idx="47">
                  <c:v>78.286000000000001</c:v>
                </c:pt>
                <c:pt idx="48">
                  <c:v>81.478999999999999</c:v>
                </c:pt>
                <c:pt idx="49">
                  <c:v>76.932000000000002</c:v>
                </c:pt>
                <c:pt idx="50">
                  <c:v>68.399000000000001</c:v>
                </c:pt>
                <c:pt idx="51">
                  <c:v>83.090999999999994</c:v>
                </c:pt>
                <c:pt idx="52">
                  <c:v>98.174000000000007</c:v>
                </c:pt>
                <c:pt idx="53">
                  <c:v>100.873</c:v>
                </c:pt>
              </c:numCache>
            </c:numRef>
          </c:yVal>
          <c:smooth val="0"/>
          <c:extLst>
            <c:ext xmlns:c16="http://schemas.microsoft.com/office/drawing/2014/chart" uri="{C3380CC4-5D6E-409C-BE32-E72D297353CC}">
              <c16:uniqueId val="{00000001-E20C-4489-8D8A-845693C5ADE5}"/>
            </c:ext>
          </c:extLst>
        </c:ser>
        <c:ser>
          <c:idx val="1"/>
          <c:order val="1"/>
          <c:tx>
            <c:v>予測値: In_E</c:v>
          </c:tx>
          <c:spPr>
            <a:ln w="38100">
              <a:noFill/>
            </a:ln>
          </c:spPr>
          <c:xVal>
            <c:numRef>
              <c:f>輸出!$B$4:$B$57</c:f>
              <c:numCache>
                <c:formatCode>General</c:formatCode>
                <c:ptCount val="54"/>
                <c:pt idx="0">
                  <c:v>3.4209999999999998</c:v>
                </c:pt>
                <c:pt idx="1">
                  <c:v>3.7650000000000001</c:v>
                </c:pt>
                <c:pt idx="2">
                  <c:v>4.3330000000000002</c:v>
                </c:pt>
                <c:pt idx="3">
                  <c:v>5.2709999999999999</c:v>
                </c:pt>
                <c:pt idx="4">
                  <c:v>5.9710000000000001</c:v>
                </c:pt>
                <c:pt idx="5">
                  <c:v>6.6779999999999999</c:v>
                </c:pt>
                <c:pt idx="6">
                  <c:v>7.2149999999999999</c:v>
                </c:pt>
                <c:pt idx="7">
                  <c:v>8.1240000000000006</c:v>
                </c:pt>
                <c:pt idx="8">
                  <c:v>9.6240000000000006</c:v>
                </c:pt>
                <c:pt idx="9">
                  <c:v>11.074999999999999</c:v>
                </c:pt>
                <c:pt idx="10">
                  <c:v>12.356999999999999</c:v>
                </c:pt>
                <c:pt idx="11">
                  <c:v>12.624000000000001</c:v>
                </c:pt>
                <c:pt idx="12">
                  <c:v>12.526999999999999</c:v>
                </c:pt>
                <c:pt idx="13">
                  <c:v>12.840999999999999</c:v>
                </c:pt>
                <c:pt idx="14">
                  <c:v>13.204000000000001</c:v>
                </c:pt>
                <c:pt idx="15">
                  <c:v>13.557</c:v>
                </c:pt>
                <c:pt idx="16">
                  <c:v>15.628</c:v>
                </c:pt>
                <c:pt idx="17">
                  <c:v>17.663</c:v>
                </c:pt>
                <c:pt idx="18">
                  <c:v>19.754999999999999</c:v>
                </c:pt>
                <c:pt idx="19">
                  <c:v>20.638000000000002</c:v>
                </c:pt>
                <c:pt idx="20">
                  <c:v>23.890999999999998</c:v>
                </c:pt>
                <c:pt idx="21">
                  <c:v>24.091000000000001</c:v>
                </c:pt>
                <c:pt idx="22">
                  <c:v>25.754999999999999</c:v>
                </c:pt>
                <c:pt idx="23">
                  <c:v>26.238</c:v>
                </c:pt>
                <c:pt idx="24">
                  <c:v>27.974</c:v>
                </c:pt>
                <c:pt idx="25">
                  <c:v>31.027000000000001</c:v>
                </c:pt>
                <c:pt idx="26">
                  <c:v>31.687000000000001</c:v>
                </c:pt>
                <c:pt idx="27">
                  <c:v>31.527999999999999</c:v>
                </c:pt>
                <c:pt idx="28">
                  <c:v>31.361000000000001</c:v>
                </c:pt>
                <c:pt idx="29">
                  <c:v>32.575000000000003</c:v>
                </c:pt>
                <c:pt idx="30">
                  <c:v>33.529000000000003</c:v>
                </c:pt>
                <c:pt idx="31">
                  <c:v>33.372</c:v>
                </c:pt>
                <c:pt idx="32">
                  <c:v>34.718000000000004</c:v>
                </c:pt>
                <c:pt idx="33">
                  <c:v>38.973999999999997</c:v>
                </c:pt>
                <c:pt idx="34">
                  <c:v>43.887999999999998</c:v>
                </c:pt>
                <c:pt idx="35">
                  <c:v>47.557000000000002</c:v>
                </c:pt>
                <c:pt idx="36">
                  <c:v>51.555999999999997</c:v>
                </c:pt>
                <c:pt idx="37">
                  <c:v>58.171999999999997</c:v>
                </c:pt>
                <c:pt idx="38">
                  <c:v>63.957999999999998</c:v>
                </c:pt>
                <c:pt idx="39">
                  <c:v>60.673000000000002</c:v>
                </c:pt>
                <c:pt idx="40">
                  <c:v>66.436000000000007</c:v>
                </c:pt>
                <c:pt idx="41">
                  <c:v>73.831000000000003</c:v>
                </c:pt>
                <c:pt idx="42">
                  <c:v>75.358000000000004</c:v>
                </c:pt>
                <c:pt idx="43">
                  <c:v>77.528000000000006</c:v>
                </c:pt>
                <c:pt idx="44">
                  <c:v>79.488</c:v>
                </c:pt>
                <c:pt idx="45">
                  <c:v>75.096000000000004</c:v>
                </c:pt>
                <c:pt idx="46">
                  <c:v>76.343000000000004</c:v>
                </c:pt>
                <c:pt idx="47">
                  <c:v>81.228999999999999</c:v>
                </c:pt>
                <c:pt idx="48">
                  <c:v>86.216999999999999</c:v>
                </c:pt>
                <c:pt idx="49">
                  <c:v>87.396000000000001</c:v>
                </c:pt>
                <c:pt idx="50">
                  <c:v>85.117000000000004</c:v>
                </c:pt>
                <c:pt idx="51">
                  <c:v>97.144000000000005</c:v>
                </c:pt>
                <c:pt idx="52">
                  <c:v>100.86799999999999</c:v>
                </c:pt>
                <c:pt idx="53">
                  <c:v>105.188</c:v>
                </c:pt>
              </c:numCache>
            </c:numRef>
          </c:xVal>
          <c:yVal>
            <c:numRef>
              <c:f>輸出!$J$27:$J$80</c:f>
              <c:numCache>
                <c:formatCode>General</c:formatCode>
                <c:ptCount val="54"/>
                <c:pt idx="0">
                  <c:v>22.566150268449753</c:v>
                </c:pt>
                <c:pt idx="1">
                  <c:v>22.818553306738728</c:v>
                </c:pt>
                <c:pt idx="2">
                  <c:v>23.235311811820523</c:v>
                </c:pt>
                <c:pt idx="3">
                  <c:v>23.923550329015463</c:v>
                </c:pt>
                <c:pt idx="4">
                  <c:v>24.437161162743028</c:v>
                </c:pt>
                <c:pt idx="5">
                  <c:v>24.955908104807868</c:v>
                </c:pt>
                <c:pt idx="6">
                  <c:v>25.349920987253157</c:v>
                </c:pt>
                <c:pt idx="7">
                  <c:v>26.016881341336529</c:v>
                </c:pt>
                <c:pt idx="8">
                  <c:v>27.117475985038453</c:v>
                </c:pt>
                <c:pt idx="9">
                  <c:v>28.18211787037945</c:v>
                </c:pt>
                <c:pt idx="10">
                  <c:v>29.122759425863364</c:v>
                </c:pt>
                <c:pt idx="11">
                  <c:v>29.318665272442306</c:v>
                </c:pt>
                <c:pt idx="12">
                  <c:v>29.247493485482913</c:v>
                </c:pt>
                <c:pt idx="13">
                  <c:v>29.477884630897851</c:v>
                </c:pt>
                <c:pt idx="14">
                  <c:v>29.744228534673717</c:v>
                </c:pt>
                <c:pt idx="15">
                  <c:v>30.003235140824906</c:v>
                </c:pt>
                <c:pt idx="16">
                  <c:v>31.52278947889603</c:v>
                </c:pt>
                <c:pt idx="17">
                  <c:v>33.015929545518311</c:v>
                </c:pt>
                <c:pt idx="18">
                  <c:v>34.550892208601262</c:v>
                </c:pt>
                <c:pt idx="19">
                  <c:v>35.198775588860464</c:v>
                </c:pt>
                <c:pt idx="20">
                  <c:v>37.585598506168708</c:v>
                </c:pt>
                <c:pt idx="21">
                  <c:v>37.732344458662297</c:v>
                </c:pt>
                <c:pt idx="22">
                  <c:v>38.953270783408968</c:v>
                </c:pt>
                <c:pt idx="23">
                  <c:v>39.307662258680992</c:v>
                </c:pt>
                <c:pt idx="24">
                  <c:v>40.581417126325348</c:v>
                </c:pt>
                <c:pt idx="25">
                  <c:v>42.821494091140011</c:v>
                </c:pt>
                <c:pt idx="26">
                  <c:v>43.305755734368859</c:v>
                </c:pt>
                <c:pt idx="27">
                  <c:v>43.189092702136449</c:v>
                </c:pt>
                <c:pt idx="28">
                  <c:v>43.066559831804298</c:v>
                </c:pt>
                <c:pt idx="29">
                  <c:v>43.957307763440397</c:v>
                </c:pt>
                <c:pt idx="30">
                  <c:v>44.657285956834826</c:v>
                </c:pt>
                <c:pt idx="31">
                  <c:v>44.542090384127349</c:v>
                </c:pt>
                <c:pt idx="32">
                  <c:v>45.529690644409214</c:v>
                </c:pt>
                <c:pt idx="33">
                  <c:v>48.652444513472815</c:v>
                </c:pt>
                <c:pt idx="34">
                  <c:v>52.257992566240326</c:v>
                </c:pt>
                <c:pt idx="35">
                  <c:v>54.950047064735237</c:v>
                </c:pt>
                <c:pt idx="36">
                  <c:v>57.884232384844573</c:v>
                </c:pt>
                <c:pt idx="37">
                  <c:v>62.738588493332536</c:v>
                </c:pt>
                <c:pt idx="38">
                  <c:v>66.983948898972102</c:v>
                </c:pt>
                <c:pt idx="39">
                  <c:v>64.573646629264886</c:v>
                </c:pt>
                <c:pt idx="40">
                  <c:v>68.802131250367694</c:v>
                </c:pt>
                <c:pt idx="41">
                  <c:v>74.228062843818179</c:v>
                </c:pt>
                <c:pt idx="42">
                  <c:v>75.348468191106747</c:v>
                </c:pt>
                <c:pt idx="43">
                  <c:v>76.940661775662193</c:v>
                </c:pt>
                <c:pt idx="44">
                  <c:v>78.378772110099376</c:v>
                </c:pt>
                <c:pt idx="45">
                  <c:v>75.156230993340131</c:v>
                </c:pt>
                <c:pt idx="46">
                  <c:v>76.071192007137682</c:v>
                </c:pt>
                <c:pt idx="47">
                  <c:v>79.656195626556084</c:v>
                </c:pt>
                <c:pt idx="48">
                  <c:v>83.316039681746219</c:v>
                </c:pt>
                <c:pt idx="49">
                  <c:v>84.181107071695948</c:v>
                </c:pt>
                <c:pt idx="50">
                  <c:v>82.508936943031472</c:v>
                </c:pt>
                <c:pt idx="51">
                  <c:v>91.333504796233512</c:v>
                </c:pt>
                <c:pt idx="52">
                  <c:v>94.065914431664169</c:v>
                </c:pt>
                <c:pt idx="53">
                  <c:v>97.235627005525714</c:v>
                </c:pt>
              </c:numCache>
            </c:numRef>
          </c:yVal>
          <c:smooth val="0"/>
          <c:extLst>
            <c:ext xmlns:c16="http://schemas.microsoft.com/office/drawing/2014/chart" uri="{C3380CC4-5D6E-409C-BE32-E72D297353CC}">
              <c16:uniqueId val="{00000002-E20C-4489-8D8A-845693C5ADE5}"/>
            </c:ext>
          </c:extLst>
        </c:ser>
        <c:dLbls>
          <c:showLegendKey val="0"/>
          <c:showVal val="0"/>
          <c:showCatName val="0"/>
          <c:showSerName val="0"/>
          <c:showPercent val="0"/>
          <c:showBubbleSize val="0"/>
        </c:dLbls>
        <c:axId val="918867544"/>
        <c:axId val="918863944"/>
      </c:scatterChart>
      <c:valAx>
        <c:axId val="918867544"/>
        <c:scaling>
          <c:orientation val="minMax"/>
        </c:scaling>
        <c:delete val="0"/>
        <c:axPos val="b"/>
        <c:title>
          <c:tx>
            <c:rich>
              <a:bodyPr/>
              <a:lstStyle/>
              <a:p>
                <a:pPr>
                  <a:defRPr/>
                </a:pPr>
                <a:r>
                  <a:rPr lang="en-US" altLang="ja-JP"/>
                  <a:t>In_Y</a:t>
                </a:r>
              </a:p>
            </c:rich>
          </c:tx>
          <c:overlay val="0"/>
        </c:title>
        <c:numFmt formatCode="General" sourceLinked="1"/>
        <c:majorTickMark val="out"/>
        <c:minorTickMark val="none"/>
        <c:tickLblPos val="nextTo"/>
        <c:crossAx val="918863944"/>
        <c:crosses val="autoZero"/>
        <c:crossBetween val="midCat"/>
      </c:valAx>
      <c:valAx>
        <c:axId val="918863944"/>
        <c:scaling>
          <c:orientation val="minMax"/>
        </c:scaling>
        <c:delete val="0"/>
        <c:axPos val="l"/>
        <c:title>
          <c:tx>
            <c:rich>
              <a:bodyPr/>
              <a:lstStyle/>
              <a:p>
                <a:pPr>
                  <a:defRPr/>
                </a:pPr>
                <a:r>
                  <a:rPr lang="en-US" altLang="ja-JP"/>
                  <a:t>In_E</a:t>
                </a:r>
              </a:p>
            </c:rich>
          </c:tx>
          <c:overlay val="0"/>
        </c:title>
        <c:numFmt formatCode="0.000_ " sourceLinked="1"/>
        <c:majorTickMark val="out"/>
        <c:minorTickMark val="none"/>
        <c:tickLblPos val="nextTo"/>
        <c:crossAx val="918867544"/>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正規確率グラフ</a:t>
            </a:r>
          </a:p>
        </c:rich>
      </c:tx>
      <c:overlay val="0"/>
    </c:title>
    <c:autoTitleDeleted val="0"/>
    <c:plotArea>
      <c:layout/>
      <c:scatterChart>
        <c:scatterStyle val="lineMarker"/>
        <c:varyColors val="0"/>
        <c:ser>
          <c:idx val="0"/>
          <c:order val="0"/>
          <c:spPr>
            <a:ln w="38100">
              <a:noFill/>
            </a:ln>
          </c:spPr>
          <c:xVal>
            <c:numRef>
              <c:f>輸出!$N$27:$N$80</c:f>
              <c:numCache>
                <c:formatCode>General</c:formatCode>
                <c:ptCount val="54"/>
                <c:pt idx="0">
                  <c:v>0.92592592592592593</c:v>
                </c:pt>
                <c:pt idx="1">
                  <c:v>2.7777777777777777</c:v>
                </c:pt>
                <c:pt idx="2">
                  <c:v>4.6296296296296298</c:v>
                </c:pt>
                <c:pt idx="3">
                  <c:v>6.481481481481481</c:v>
                </c:pt>
                <c:pt idx="4">
                  <c:v>8.3333333333333339</c:v>
                </c:pt>
                <c:pt idx="5">
                  <c:v>10.185185185185185</c:v>
                </c:pt>
                <c:pt idx="6">
                  <c:v>12.037037037037036</c:v>
                </c:pt>
                <c:pt idx="7">
                  <c:v>13.888888888888889</c:v>
                </c:pt>
                <c:pt idx="8">
                  <c:v>15.74074074074074</c:v>
                </c:pt>
                <c:pt idx="9">
                  <c:v>17.592592592592595</c:v>
                </c:pt>
                <c:pt idx="10">
                  <c:v>19.444444444444446</c:v>
                </c:pt>
                <c:pt idx="11">
                  <c:v>21.296296296296298</c:v>
                </c:pt>
                <c:pt idx="12">
                  <c:v>23.148148148148149</c:v>
                </c:pt>
                <c:pt idx="13">
                  <c:v>25</c:v>
                </c:pt>
                <c:pt idx="14">
                  <c:v>26.851851851851855</c:v>
                </c:pt>
                <c:pt idx="15">
                  <c:v>28.703703703703706</c:v>
                </c:pt>
                <c:pt idx="16">
                  <c:v>30.555555555555557</c:v>
                </c:pt>
                <c:pt idx="17">
                  <c:v>32.407407407407405</c:v>
                </c:pt>
                <c:pt idx="18">
                  <c:v>34.25925925925926</c:v>
                </c:pt>
                <c:pt idx="19">
                  <c:v>36.111111111111107</c:v>
                </c:pt>
                <c:pt idx="20">
                  <c:v>37.962962962962962</c:v>
                </c:pt>
                <c:pt idx="21">
                  <c:v>39.81481481481481</c:v>
                </c:pt>
                <c:pt idx="22">
                  <c:v>41.666666666666664</c:v>
                </c:pt>
                <c:pt idx="23">
                  <c:v>43.518518518518519</c:v>
                </c:pt>
                <c:pt idx="24">
                  <c:v>45.370370370370367</c:v>
                </c:pt>
                <c:pt idx="25">
                  <c:v>47.222222222222221</c:v>
                </c:pt>
                <c:pt idx="26">
                  <c:v>49.074074074074069</c:v>
                </c:pt>
                <c:pt idx="27">
                  <c:v>50.925925925925924</c:v>
                </c:pt>
                <c:pt idx="28">
                  <c:v>52.777777777777779</c:v>
                </c:pt>
                <c:pt idx="29">
                  <c:v>54.629629629629626</c:v>
                </c:pt>
                <c:pt idx="30">
                  <c:v>56.481481481481481</c:v>
                </c:pt>
                <c:pt idx="31">
                  <c:v>58.333333333333329</c:v>
                </c:pt>
                <c:pt idx="32">
                  <c:v>60.185185185185183</c:v>
                </c:pt>
                <c:pt idx="33">
                  <c:v>62.037037037037038</c:v>
                </c:pt>
                <c:pt idx="34">
                  <c:v>63.888888888888886</c:v>
                </c:pt>
                <c:pt idx="35">
                  <c:v>65.740740740740733</c:v>
                </c:pt>
                <c:pt idx="36">
                  <c:v>67.592592592592595</c:v>
                </c:pt>
                <c:pt idx="37">
                  <c:v>69.444444444444443</c:v>
                </c:pt>
                <c:pt idx="38">
                  <c:v>71.296296296296291</c:v>
                </c:pt>
                <c:pt idx="39">
                  <c:v>73.148148148148152</c:v>
                </c:pt>
                <c:pt idx="40">
                  <c:v>75</c:v>
                </c:pt>
                <c:pt idx="41">
                  <c:v>76.851851851851848</c:v>
                </c:pt>
                <c:pt idx="42">
                  <c:v>78.703703703703695</c:v>
                </c:pt>
                <c:pt idx="43">
                  <c:v>80.555555555555557</c:v>
                </c:pt>
                <c:pt idx="44">
                  <c:v>82.407407407407405</c:v>
                </c:pt>
                <c:pt idx="45">
                  <c:v>84.259259259259252</c:v>
                </c:pt>
                <c:pt idx="46">
                  <c:v>86.111111111111114</c:v>
                </c:pt>
                <c:pt idx="47">
                  <c:v>87.962962962962962</c:v>
                </c:pt>
                <c:pt idx="48">
                  <c:v>89.81481481481481</c:v>
                </c:pt>
                <c:pt idx="49">
                  <c:v>91.666666666666671</c:v>
                </c:pt>
                <c:pt idx="50">
                  <c:v>93.518518518518519</c:v>
                </c:pt>
                <c:pt idx="51">
                  <c:v>95.370370370370367</c:v>
                </c:pt>
                <c:pt idx="52">
                  <c:v>97.222222222222214</c:v>
                </c:pt>
                <c:pt idx="53">
                  <c:v>99.074074074074076</c:v>
                </c:pt>
              </c:numCache>
            </c:numRef>
          </c:xVal>
          <c:yVal>
            <c:numRef>
              <c:f>輸出!$O$27:$O$80</c:f>
              <c:numCache>
                <c:formatCode>General</c:formatCode>
                <c:ptCount val="54"/>
                <c:pt idx="0">
                  <c:v>6.9539999999999997</c:v>
                </c:pt>
                <c:pt idx="1">
                  <c:v>8.3930000000000007</c:v>
                </c:pt>
                <c:pt idx="2">
                  <c:v>8.8059999999999992</c:v>
                </c:pt>
                <c:pt idx="3">
                  <c:v>10.031000000000001</c:v>
                </c:pt>
                <c:pt idx="4">
                  <c:v>16.207999999999998</c:v>
                </c:pt>
                <c:pt idx="5">
                  <c:v>16.545000000000002</c:v>
                </c:pt>
                <c:pt idx="6">
                  <c:v>19.934999999999999</c:v>
                </c:pt>
                <c:pt idx="7">
                  <c:v>20.556000000000001</c:v>
                </c:pt>
                <c:pt idx="8">
                  <c:v>21.648</c:v>
                </c:pt>
                <c:pt idx="9">
                  <c:v>22.532</c:v>
                </c:pt>
                <c:pt idx="10">
                  <c:v>29.382000000000001</c:v>
                </c:pt>
                <c:pt idx="11">
                  <c:v>33.314999999999998</c:v>
                </c:pt>
                <c:pt idx="12">
                  <c:v>33.469000000000001</c:v>
                </c:pt>
                <c:pt idx="13">
                  <c:v>33.939</c:v>
                </c:pt>
                <c:pt idx="14">
                  <c:v>34.433</c:v>
                </c:pt>
                <c:pt idx="15">
                  <c:v>34.908999999999999</c:v>
                </c:pt>
                <c:pt idx="16">
                  <c:v>35.29</c:v>
                </c:pt>
                <c:pt idx="17">
                  <c:v>37.823</c:v>
                </c:pt>
                <c:pt idx="18">
                  <c:v>40.201999999999998</c:v>
                </c:pt>
                <c:pt idx="19">
                  <c:v>40.325000000000003</c:v>
                </c:pt>
                <c:pt idx="20">
                  <c:v>40.497999999999998</c:v>
                </c:pt>
                <c:pt idx="21">
                  <c:v>41.457000000000001</c:v>
                </c:pt>
                <c:pt idx="22">
                  <c:v>41.530999999999999</c:v>
                </c:pt>
                <c:pt idx="23">
                  <c:v>41.956000000000003</c:v>
                </c:pt>
                <c:pt idx="24">
                  <c:v>42.36</c:v>
                </c:pt>
                <c:pt idx="25">
                  <c:v>43.012</c:v>
                </c:pt>
                <c:pt idx="26">
                  <c:v>44.731000000000002</c:v>
                </c:pt>
                <c:pt idx="27">
                  <c:v>47.548000000000002</c:v>
                </c:pt>
                <c:pt idx="28">
                  <c:v>48.978999999999999</c:v>
                </c:pt>
                <c:pt idx="29">
                  <c:v>50.645000000000003</c:v>
                </c:pt>
                <c:pt idx="30">
                  <c:v>50.938000000000002</c:v>
                </c:pt>
                <c:pt idx="31">
                  <c:v>51.654000000000003</c:v>
                </c:pt>
                <c:pt idx="32">
                  <c:v>52.109000000000002</c:v>
                </c:pt>
                <c:pt idx="33">
                  <c:v>54.170999999999999</c:v>
                </c:pt>
                <c:pt idx="34">
                  <c:v>54.548000000000002</c:v>
                </c:pt>
                <c:pt idx="35">
                  <c:v>61.17</c:v>
                </c:pt>
                <c:pt idx="36">
                  <c:v>63.747999999999998</c:v>
                </c:pt>
                <c:pt idx="37">
                  <c:v>65.546000000000006</c:v>
                </c:pt>
                <c:pt idx="38">
                  <c:v>65.656999999999996</c:v>
                </c:pt>
                <c:pt idx="39">
                  <c:v>67.400000000000006</c:v>
                </c:pt>
                <c:pt idx="40">
                  <c:v>68.399000000000001</c:v>
                </c:pt>
                <c:pt idx="41">
                  <c:v>69.774000000000001</c:v>
                </c:pt>
                <c:pt idx="42">
                  <c:v>70.036000000000001</c:v>
                </c:pt>
                <c:pt idx="43">
                  <c:v>73.093000000000004</c:v>
                </c:pt>
                <c:pt idx="44">
                  <c:v>75.245999999999995</c:v>
                </c:pt>
                <c:pt idx="45">
                  <c:v>75.614000000000004</c:v>
                </c:pt>
                <c:pt idx="46">
                  <c:v>76.932000000000002</c:v>
                </c:pt>
                <c:pt idx="47">
                  <c:v>78.286000000000001</c:v>
                </c:pt>
                <c:pt idx="48">
                  <c:v>81.018000000000001</c:v>
                </c:pt>
                <c:pt idx="49">
                  <c:v>81.478999999999999</c:v>
                </c:pt>
                <c:pt idx="50">
                  <c:v>83.090999999999994</c:v>
                </c:pt>
                <c:pt idx="51">
                  <c:v>83.930999999999997</c:v>
                </c:pt>
                <c:pt idx="52">
                  <c:v>98.174000000000007</c:v>
                </c:pt>
                <c:pt idx="53">
                  <c:v>100.873</c:v>
                </c:pt>
              </c:numCache>
            </c:numRef>
          </c:yVal>
          <c:smooth val="0"/>
          <c:extLst>
            <c:ext xmlns:c16="http://schemas.microsoft.com/office/drawing/2014/chart" uri="{C3380CC4-5D6E-409C-BE32-E72D297353CC}">
              <c16:uniqueId val="{00000001-B4CC-45D6-ABAB-F8151CE9ACBE}"/>
            </c:ext>
          </c:extLst>
        </c:ser>
        <c:dLbls>
          <c:showLegendKey val="0"/>
          <c:showVal val="0"/>
          <c:showCatName val="0"/>
          <c:showSerName val="0"/>
          <c:showPercent val="0"/>
          <c:showBubbleSize val="0"/>
        </c:dLbls>
        <c:axId val="916735112"/>
        <c:axId val="916735472"/>
      </c:scatterChart>
      <c:valAx>
        <c:axId val="916735112"/>
        <c:scaling>
          <c:orientation val="minMax"/>
        </c:scaling>
        <c:delete val="0"/>
        <c:axPos val="b"/>
        <c:title>
          <c:tx>
            <c:rich>
              <a:bodyPr/>
              <a:lstStyle/>
              <a:p>
                <a:pPr>
                  <a:defRPr/>
                </a:pPr>
                <a:r>
                  <a:rPr lang="ja-JP" altLang="en-US"/>
                  <a:t>サンプル百分位数</a:t>
                </a:r>
              </a:p>
            </c:rich>
          </c:tx>
          <c:overlay val="0"/>
        </c:title>
        <c:numFmt formatCode="General" sourceLinked="1"/>
        <c:majorTickMark val="out"/>
        <c:minorTickMark val="none"/>
        <c:tickLblPos val="nextTo"/>
        <c:crossAx val="916735472"/>
        <c:crosses val="autoZero"/>
        <c:crossBetween val="midCat"/>
      </c:valAx>
      <c:valAx>
        <c:axId val="916735472"/>
        <c:scaling>
          <c:orientation val="minMax"/>
        </c:scaling>
        <c:delete val="0"/>
        <c:axPos val="l"/>
        <c:title>
          <c:tx>
            <c:rich>
              <a:bodyPr/>
              <a:lstStyle/>
              <a:p>
                <a:pPr>
                  <a:defRPr/>
                </a:pPr>
                <a:r>
                  <a:rPr lang="en-US" altLang="ja-JP"/>
                  <a:t>In_E</a:t>
                </a:r>
              </a:p>
            </c:rich>
          </c:tx>
          <c:overlay val="0"/>
        </c:title>
        <c:numFmt formatCode="General" sourceLinked="1"/>
        <c:majorTickMark val="out"/>
        <c:minorTickMark val="none"/>
        <c:tickLblPos val="nextTo"/>
        <c:crossAx val="916735112"/>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chart" Target="../charts/chart23.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23</xdr:col>
      <xdr:colOff>53296</xdr:colOff>
      <xdr:row>43</xdr:row>
      <xdr:rowOff>194353</xdr:rowOff>
    </xdr:from>
    <xdr:to>
      <xdr:col>29</xdr:col>
      <xdr:colOff>436296</xdr:colOff>
      <xdr:row>65</xdr:row>
      <xdr:rowOff>90520</xdr:rowOff>
    </xdr:to>
    <xdr:graphicFrame macro="">
      <xdr:nvGraphicFramePr>
        <xdr:cNvPr id="2" name="グラフ 1">
          <a:extLst>
            <a:ext uri="{FF2B5EF4-FFF2-40B4-BE49-F238E27FC236}">
              <a16:creationId xmlns:a16="http://schemas.microsoft.com/office/drawing/2014/main" id="{29BDCA93-CA44-4635-981F-94E427D3997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56653</xdr:colOff>
      <xdr:row>44</xdr:row>
      <xdr:rowOff>724</xdr:rowOff>
    </xdr:from>
    <xdr:to>
      <xdr:col>29</xdr:col>
      <xdr:colOff>439653</xdr:colOff>
      <xdr:row>65</xdr:row>
      <xdr:rowOff>97974</xdr:rowOff>
    </xdr:to>
    <xdr:graphicFrame macro="">
      <xdr:nvGraphicFramePr>
        <xdr:cNvPr id="3" name="グラフ 2">
          <a:extLst>
            <a:ext uri="{FF2B5EF4-FFF2-40B4-BE49-F238E27FC236}">
              <a16:creationId xmlns:a16="http://schemas.microsoft.com/office/drawing/2014/main" id="{FBEBBFB0-21B1-45B0-AB50-78D27ABF3E2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173263</xdr:colOff>
      <xdr:row>3</xdr:row>
      <xdr:rowOff>46112</xdr:rowOff>
    </xdr:from>
    <xdr:to>
      <xdr:col>40</xdr:col>
      <xdr:colOff>244927</xdr:colOff>
      <xdr:row>32</xdr:row>
      <xdr:rowOff>7558</xdr:rowOff>
    </xdr:to>
    <xdr:graphicFrame macro="">
      <xdr:nvGraphicFramePr>
        <xdr:cNvPr id="4" name="グラフ 3">
          <a:extLst>
            <a:ext uri="{FF2B5EF4-FFF2-40B4-BE49-F238E27FC236}">
              <a16:creationId xmlns:a16="http://schemas.microsoft.com/office/drawing/2014/main" id="{DD51C8D6-528E-4822-B3B2-AA8B35980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317499</xdr:colOff>
      <xdr:row>2</xdr:row>
      <xdr:rowOff>199570</xdr:rowOff>
    </xdr:from>
    <xdr:to>
      <xdr:col>30</xdr:col>
      <xdr:colOff>589643</xdr:colOff>
      <xdr:row>22</xdr:row>
      <xdr:rowOff>36285</xdr:rowOff>
    </xdr:to>
    <xdr:graphicFrame macro="">
      <xdr:nvGraphicFramePr>
        <xdr:cNvPr id="6" name="グラフ 5">
          <a:extLst>
            <a:ext uri="{FF2B5EF4-FFF2-40B4-BE49-F238E27FC236}">
              <a16:creationId xmlns:a16="http://schemas.microsoft.com/office/drawing/2014/main" id="{1B4FC7DC-0A24-454E-BDE4-DBB3EFDA55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23</xdr:row>
      <xdr:rowOff>0</xdr:rowOff>
    </xdr:from>
    <xdr:to>
      <xdr:col>30</xdr:col>
      <xdr:colOff>589644</xdr:colOff>
      <xdr:row>42</xdr:row>
      <xdr:rowOff>36286</xdr:rowOff>
    </xdr:to>
    <xdr:graphicFrame macro="">
      <xdr:nvGraphicFramePr>
        <xdr:cNvPr id="7" name="グラフ 6">
          <a:extLst>
            <a:ext uri="{FF2B5EF4-FFF2-40B4-BE49-F238E27FC236}">
              <a16:creationId xmlns:a16="http://schemas.microsoft.com/office/drawing/2014/main" id="{FA90DAB7-7056-4295-81A6-C67CE1727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179916</xdr:colOff>
      <xdr:row>44</xdr:row>
      <xdr:rowOff>0</xdr:rowOff>
    </xdr:from>
    <xdr:to>
      <xdr:col>22</xdr:col>
      <xdr:colOff>562916</xdr:colOff>
      <xdr:row>65</xdr:row>
      <xdr:rowOff>97250</xdr:rowOff>
    </xdr:to>
    <xdr:graphicFrame macro="">
      <xdr:nvGraphicFramePr>
        <xdr:cNvPr id="8" name="グラフ 7">
          <a:extLst>
            <a:ext uri="{FF2B5EF4-FFF2-40B4-BE49-F238E27FC236}">
              <a16:creationId xmlns:a16="http://schemas.microsoft.com/office/drawing/2014/main" id="{68031215-820D-443B-A68C-0678DFF3572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200479</xdr:colOff>
      <xdr:row>1</xdr:row>
      <xdr:rowOff>72571</xdr:rowOff>
    </xdr:from>
    <xdr:to>
      <xdr:col>13</xdr:col>
      <xdr:colOff>607786</xdr:colOff>
      <xdr:row>11</xdr:row>
      <xdr:rowOff>73478</xdr:rowOff>
    </xdr:to>
    <xdr:graphicFrame macro="">
      <xdr:nvGraphicFramePr>
        <xdr:cNvPr id="9" name="グラフ 8">
          <a:extLst>
            <a:ext uri="{FF2B5EF4-FFF2-40B4-BE49-F238E27FC236}">
              <a16:creationId xmlns:a16="http://schemas.microsoft.com/office/drawing/2014/main" id="{2057FB40-5578-0719-467E-F43B9F672C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9980</xdr:colOff>
      <xdr:row>1</xdr:row>
      <xdr:rowOff>77560</xdr:rowOff>
    </xdr:from>
    <xdr:to>
      <xdr:col>17</xdr:col>
      <xdr:colOff>362858</xdr:colOff>
      <xdr:row>11</xdr:row>
      <xdr:rowOff>72117</xdr:rowOff>
    </xdr:to>
    <xdr:graphicFrame macro="">
      <xdr:nvGraphicFramePr>
        <xdr:cNvPr id="10" name="グラフ 9">
          <a:extLst>
            <a:ext uri="{FF2B5EF4-FFF2-40B4-BE49-F238E27FC236}">
              <a16:creationId xmlns:a16="http://schemas.microsoft.com/office/drawing/2014/main" id="{63B27732-BA88-4F8B-6DBB-5A0F719E68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454479</xdr:colOff>
      <xdr:row>1</xdr:row>
      <xdr:rowOff>68489</xdr:rowOff>
    </xdr:from>
    <xdr:to>
      <xdr:col>21</xdr:col>
      <xdr:colOff>90715</xdr:colOff>
      <xdr:row>11</xdr:row>
      <xdr:rowOff>69396</xdr:rowOff>
    </xdr:to>
    <xdr:graphicFrame macro="">
      <xdr:nvGraphicFramePr>
        <xdr:cNvPr id="11" name="グラフ 10">
          <a:extLst>
            <a:ext uri="{FF2B5EF4-FFF2-40B4-BE49-F238E27FC236}">
              <a16:creationId xmlns:a16="http://schemas.microsoft.com/office/drawing/2014/main" id="{627CFA22-680C-BE52-3885-23BC8C58C0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555396</xdr:colOff>
      <xdr:row>23</xdr:row>
      <xdr:rowOff>18143</xdr:rowOff>
    </xdr:from>
    <xdr:to>
      <xdr:col>39</xdr:col>
      <xdr:colOff>373062</xdr:colOff>
      <xdr:row>45</xdr:row>
      <xdr:rowOff>127002</xdr:rowOff>
    </xdr:to>
    <xdr:graphicFrame macro="">
      <xdr:nvGraphicFramePr>
        <xdr:cNvPr id="15" name="グラフ 14">
          <a:extLst>
            <a:ext uri="{FF2B5EF4-FFF2-40B4-BE49-F238E27FC236}">
              <a16:creationId xmlns:a16="http://schemas.microsoft.com/office/drawing/2014/main" id="{85AE3B69-2CE0-5969-38E1-984BD03459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260805</xdr:colOff>
      <xdr:row>25</xdr:row>
      <xdr:rowOff>68039</xdr:rowOff>
    </xdr:from>
    <xdr:to>
      <xdr:col>22</xdr:col>
      <xdr:colOff>181429</xdr:colOff>
      <xdr:row>44</xdr:row>
      <xdr:rowOff>93664</xdr:rowOff>
    </xdr:to>
    <xdr:graphicFrame macro="">
      <xdr:nvGraphicFramePr>
        <xdr:cNvPr id="3" name="グラフ 2">
          <a:extLst>
            <a:ext uri="{FF2B5EF4-FFF2-40B4-BE49-F238E27FC236}">
              <a16:creationId xmlns:a16="http://schemas.microsoft.com/office/drawing/2014/main" id="{51023CFB-9934-4627-B4CD-A71547E4E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27</xdr:col>
      <xdr:colOff>404584</xdr:colOff>
      <xdr:row>24</xdr:row>
      <xdr:rowOff>89581</xdr:rowOff>
    </xdr:from>
    <xdr:to>
      <xdr:col>36</xdr:col>
      <xdr:colOff>222249</xdr:colOff>
      <xdr:row>46</xdr:row>
      <xdr:rowOff>198439</xdr:rowOff>
    </xdr:to>
    <xdr:graphicFrame macro="">
      <xdr:nvGraphicFramePr>
        <xdr:cNvPr id="5" name="グラフ 4">
          <a:extLst>
            <a:ext uri="{FF2B5EF4-FFF2-40B4-BE49-F238E27FC236}">
              <a16:creationId xmlns:a16="http://schemas.microsoft.com/office/drawing/2014/main" id="{7FC16F5F-0E70-41C6-87E6-35206BD4A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30</xdr:col>
      <xdr:colOff>563334</xdr:colOff>
      <xdr:row>23</xdr:row>
      <xdr:rowOff>18143</xdr:rowOff>
    </xdr:from>
    <xdr:to>
      <xdr:col>39</xdr:col>
      <xdr:colOff>381000</xdr:colOff>
      <xdr:row>45</xdr:row>
      <xdr:rowOff>127002</xdr:rowOff>
    </xdr:to>
    <xdr:graphicFrame macro="">
      <xdr:nvGraphicFramePr>
        <xdr:cNvPr id="5" name="グラフ 4">
          <a:extLst>
            <a:ext uri="{FF2B5EF4-FFF2-40B4-BE49-F238E27FC236}">
              <a16:creationId xmlns:a16="http://schemas.microsoft.com/office/drawing/2014/main" id="{BA169997-5428-4FE3-8AA7-65285E962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260805</xdr:colOff>
      <xdr:row>25</xdr:row>
      <xdr:rowOff>68039</xdr:rowOff>
    </xdr:from>
    <xdr:to>
      <xdr:col>22</xdr:col>
      <xdr:colOff>181429</xdr:colOff>
      <xdr:row>44</xdr:row>
      <xdr:rowOff>93664</xdr:rowOff>
    </xdr:to>
    <xdr:graphicFrame macro="">
      <xdr:nvGraphicFramePr>
        <xdr:cNvPr id="6" name="グラフ 5">
          <a:extLst>
            <a:ext uri="{FF2B5EF4-FFF2-40B4-BE49-F238E27FC236}">
              <a16:creationId xmlns:a16="http://schemas.microsoft.com/office/drawing/2014/main" id="{D32CB5B7-022D-4010-AFFD-CE4F68FDD8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109538</xdr:colOff>
      <xdr:row>1</xdr:row>
      <xdr:rowOff>88900</xdr:rowOff>
    </xdr:from>
    <xdr:to>
      <xdr:col>13</xdr:col>
      <xdr:colOff>277812</xdr:colOff>
      <xdr:row>11</xdr:row>
      <xdr:rowOff>88900</xdr:rowOff>
    </xdr:to>
    <xdr:graphicFrame macro="">
      <xdr:nvGraphicFramePr>
        <xdr:cNvPr id="8" name="グラフ 7">
          <a:extLst>
            <a:ext uri="{FF2B5EF4-FFF2-40B4-BE49-F238E27FC236}">
              <a16:creationId xmlns:a16="http://schemas.microsoft.com/office/drawing/2014/main" id="{4A8792E7-BB14-4908-AEB2-D47992FED3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331786</xdr:colOff>
      <xdr:row>1</xdr:row>
      <xdr:rowOff>88900</xdr:rowOff>
    </xdr:from>
    <xdr:to>
      <xdr:col>16</xdr:col>
      <xdr:colOff>563562</xdr:colOff>
      <xdr:row>11</xdr:row>
      <xdr:rowOff>80963</xdr:rowOff>
    </xdr:to>
    <xdr:graphicFrame macro="">
      <xdr:nvGraphicFramePr>
        <xdr:cNvPr id="9" name="グラフ 8">
          <a:extLst>
            <a:ext uri="{FF2B5EF4-FFF2-40B4-BE49-F238E27FC236}">
              <a16:creationId xmlns:a16="http://schemas.microsoft.com/office/drawing/2014/main" id="{64E4D518-3835-25C6-D722-CB992F8A0C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38100</xdr:colOff>
      <xdr:row>1</xdr:row>
      <xdr:rowOff>96838</xdr:rowOff>
    </xdr:from>
    <xdr:to>
      <xdr:col>20</xdr:col>
      <xdr:colOff>269875</xdr:colOff>
      <xdr:row>11</xdr:row>
      <xdr:rowOff>104776</xdr:rowOff>
    </xdr:to>
    <xdr:graphicFrame macro="">
      <xdr:nvGraphicFramePr>
        <xdr:cNvPr id="10" name="グラフ 9">
          <a:extLst>
            <a:ext uri="{FF2B5EF4-FFF2-40B4-BE49-F238E27FC236}">
              <a16:creationId xmlns:a16="http://schemas.microsoft.com/office/drawing/2014/main" id="{F7332DD1-C80D-4FD5-867D-E98814895F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516466</xdr:colOff>
      <xdr:row>17</xdr:row>
      <xdr:rowOff>207432</xdr:rowOff>
    </xdr:from>
    <xdr:to>
      <xdr:col>41</xdr:col>
      <xdr:colOff>277813</xdr:colOff>
      <xdr:row>40</xdr:row>
      <xdr:rowOff>57149</xdr:rowOff>
    </xdr:to>
    <xdr:graphicFrame macro="">
      <xdr:nvGraphicFramePr>
        <xdr:cNvPr id="14" name="グラフ 13">
          <a:extLst>
            <a:ext uri="{FF2B5EF4-FFF2-40B4-BE49-F238E27FC236}">
              <a16:creationId xmlns:a16="http://schemas.microsoft.com/office/drawing/2014/main" id="{98FCE9D2-7EFF-5127-10D7-7C51E35D00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260350</xdr:colOff>
      <xdr:row>0</xdr:row>
      <xdr:rowOff>104775</xdr:rowOff>
    </xdr:from>
    <xdr:to>
      <xdr:col>14</xdr:col>
      <xdr:colOff>177800</xdr:colOff>
      <xdr:row>10</xdr:row>
      <xdr:rowOff>104775</xdr:rowOff>
    </xdr:to>
    <xdr:graphicFrame macro="">
      <xdr:nvGraphicFramePr>
        <xdr:cNvPr id="21" name="グラフ 20">
          <a:extLst>
            <a:ext uri="{FF2B5EF4-FFF2-40B4-BE49-F238E27FC236}">
              <a16:creationId xmlns:a16="http://schemas.microsoft.com/office/drawing/2014/main" id="{843B70E5-6D4A-5AC0-7D21-1DADE11BF4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285750</xdr:colOff>
      <xdr:row>0</xdr:row>
      <xdr:rowOff>104775</xdr:rowOff>
    </xdr:from>
    <xdr:to>
      <xdr:col>17</xdr:col>
      <xdr:colOff>501650</xdr:colOff>
      <xdr:row>10</xdr:row>
      <xdr:rowOff>98425</xdr:rowOff>
    </xdr:to>
    <xdr:graphicFrame macro="">
      <xdr:nvGraphicFramePr>
        <xdr:cNvPr id="22" name="グラフ 21">
          <a:extLst>
            <a:ext uri="{FF2B5EF4-FFF2-40B4-BE49-F238E27FC236}">
              <a16:creationId xmlns:a16="http://schemas.microsoft.com/office/drawing/2014/main" id="{2943BD32-EEE1-C2C5-E8CC-B8D86E1021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596900</xdr:colOff>
      <xdr:row>0</xdr:row>
      <xdr:rowOff>98425</xdr:rowOff>
    </xdr:from>
    <xdr:to>
      <xdr:col>22</xdr:col>
      <xdr:colOff>139700</xdr:colOff>
      <xdr:row>10</xdr:row>
      <xdr:rowOff>98425</xdr:rowOff>
    </xdr:to>
    <xdr:graphicFrame macro="">
      <xdr:nvGraphicFramePr>
        <xdr:cNvPr id="23" name="グラフ 22">
          <a:extLst>
            <a:ext uri="{FF2B5EF4-FFF2-40B4-BE49-F238E27FC236}">
              <a16:creationId xmlns:a16="http://schemas.microsoft.com/office/drawing/2014/main" id="{B3D1784C-77F8-82B2-62A0-791F05D712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304800</xdr:colOff>
      <xdr:row>22</xdr:row>
      <xdr:rowOff>23811</xdr:rowOff>
    </xdr:from>
    <xdr:to>
      <xdr:col>36</xdr:col>
      <xdr:colOff>373063</xdr:colOff>
      <xdr:row>40</xdr:row>
      <xdr:rowOff>230186</xdr:rowOff>
    </xdr:to>
    <xdr:graphicFrame macro="">
      <xdr:nvGraphicFramePr>
        <xdr:cNvPr id="50" name="グラフ 49">
          <a:extLst>
            <a:ext uri="{FF2B5EF4-FFF2-40B4-BE49-F238E27FC236}">
              <a16:creationId xmlns:a16="http://schemas.microsoft.com/office/drawing/2014/main" id="{1F0F7250-EAD5-5C1C-0F7C-821CFCED28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109536</xdr:colOff>
      <xdr:row>21</xdr:row>
      <xdr:rowOff>182563</xdr:rowOff>
    </xdr:from>
    <xdr:to>
      <xdr:col>22</xdr:col>
      <xdr:colOff>468311</xdr:colOff>
      <xdr:row>37</xdr:row>
      <xdr:rowOff>63501</xdr:rowOff>
    </xdr:to>
    <xdr:graphicFrame macro="">
      <xdr:nvGraphicFramePr>
        <xdr:cNvPr id="14" name="グラフ 13">
          <a:extLst>
            <a:ext uri="{FF2B5EF4-FFF2-40B4-BE49-F238E27FC236}">
              <a16:creationId xmlns:a16="http://schemas.microsoft.com/office/drawing/2014/main" id="{9234F166-7AF4-C1C3-204F-E8B29E6A92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301FF-AC28-4CB0-939D-E65118716BFA}">
  <sheetPr>
    <pageSetUpPr fitToPage="1"/>
  </sheetPr>
  <dimension ref="A1:C16"/>
  <sheetViews>
    <sheetView tabSelected="1" workbookViewId="0"/>
  </sheetViews>
  <sheetFormatPr defaultRowHeight="16" x14ac:dyDescent="0.55000000000000004"/>
  <cols>
    <col min="1" max="1" width="4.33203125" style="199" customWidth="1"/>
    <col min="2" max="2" width="11.58203125" style="52" customWidth="1"/>
    <col min="3" max="3" width="73.25" style="54" customWidth="1"/>
    <col min="4" max="16384" width="8.6640625" style="52"/>
  </cols>
  <sheetData>
    <row r="1" spans="1:3" x14ac:dyDescent="0.55000000000000004">
      <c r="A1" s="200" t="s">
        <v>80</v>
      </c>
    </row>
    <row r="3" spans="1:3" x14ac:dyDescent="0.55000000000000004">
      <c r="B3" s="199" t="s">
        <v>58</v>
      </c>
      <c r="C3" s="201" t="s">
        <v>59</v>
      </c>
    </row>
    <row r="4" spans="1:3" ht="52" customHeight="1" x14ac:dyDescent="0.55000000000000004">
      <c r="A4" s="199">
        <v>1</v>
      </c>
      <c r="B4" s="52" t="s">
        <v>47</v>
      </c>
      <c r="C4" s="55" t="s">
        <v>60</v>
      </c>
    </row>
    <row r="5" spans="1:3" ht="104.5" customHeight="1" x14ac:dyDescent="0.55000000000000004">
      <c r="A5" s="199">
        <v>2</v>
      </c>
      <c r="B5" s="52" t="s">
        <v>57</v>
      </c>
      <c r="C5" s="55" t="s">
        <v>81</v>
      </c>
    </row>
    <row r="6" spans="1:3" ht="44.5" customHeight="1" x14ac:dyDescent="0.55000000000000004">
      <c r="A6" s="199">
        <v>3</v>
      </c>
      <c r="B6" s="52" t="s">
        <v>49</v>
      </c>
      <c r="C6" s="55" t="s">
        <v>79</v>
      </c>
    </row>
    <row r="7" spans="1:3" ht="44.5" customHeight="1" x14ac:dyDescent="0.55000000000000004">
      <c r="A7" s="199">
        <v>4</v>
      </c>
      <c r="B7" s="52" t="s">
        <v>53</v>
      </c>
      <c r="C7" s="55" t="s">
        <v>82</v>
      </c>
    </row>
    <row r="8" spans="1:3" ht="44.5" customHeight="1" x14ac:dyDescent="0.55000000000000004">
      <c r="A8" s="199">
        <v>5</v>
      </c>
      <c r="B8" s="52" t="s">
        <v>54</v>
      </c>
      <c r="C8" s="55" t="s">
        <v>83</v>
      </c>
    </row>
    <row r="9" spans="1:3" ht="44.5" customHeight="1" x14ac:dyDescent="0.55000000000000004">
      <c r="A9" s="199">
        <v>6</v>
      </c>
      <c r="B9" s="52" t="s">
        <v>76</v>
      </c>
      <c r="C9" s="55" t="s">
        <v>79</v>
      </c>
    </row>
    <row r="10" spans="1:3" ht="44.5" customHeight="1" x14ac:dyDescent="0.55000000000000004">
      <c r="A10" s="199">
        <v>7</v>
      </c>
      <c r="B10" s="52" t="s">
        <v>77</v>
      </c>
      <c r="C10" s="55" t="s">
        <v>82</v>
      </c>
    </row>
    <row r="11" spans="1:3" ht="44.5" customHeight="1" x14ac:dyDescent="0.55000000000000004">
      <c r="A11" s="199">
        <v>8</v>
      </c>
      <c r="B11" s="52" t="s">
        <v>78</v>
      </c>
      <c r="C11" s="55" t="s">
        <v>83</v>
      </c>
    </row>
    <row r="12" spans="1:3" ht="52" customHeight="1" x14ac:dyDescent="0.55000000000000004">
      <c r="A12" s="199">
        <v>9</v>
      </c>
      <c r="B12" s="52" t="s">
        <v>74</v>
      </c>
      <c r="C12" s="55" t="s">
        <v>75</v>
      </c>
    </row>
    <row r="13" spans="1:3" ht="88.5" customHeight="1" x14ac:dyDescent="0.55000000000000004">
      <c r="A13" s="199">
        <v>10</v>
      </c>
      <c r="B13" s="52" t="s">
        <v>48</v>
      </c>
      <c r="C13" s="55" t="s">
        <v>84</v>
      </c>
    </row>
    <row r="14" spans="1:3" x14ac:dyDescent="0.55000000000000004">
      <c r="C14" s="53"/>
    </row>
    <row r="15" spans="1:3" ht="39.5" customHeight="1" x14ac:dyDescent="0.55000000000000004">
      <c r="C15" s="53" t="s">
        <v>51</v>
      </c>
    </row>
    <row r="16" spans="1:3" ht="39.5" customHeight="1" x14ac:dyDescent="0.55000000000000004">
      <c r="C16" s="53" t="s">
        <v>52</v>
      </c>
    </row>
  </sheetData>
  <phoneticPr fontId="1"/>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2567B-8A13-4C3D-8283-D1AACE250DF7}">
  <sheetPr>
    <pageSetUpPr fitToPage="1"/>
  </sheetPr>
  <dimension ref="A1:AF63"/>
  <sheetViews>
    <sheetView zoomScale="80" zoomScaleNormal="80" workbookViewId="0"/>
  </sheetViews>
  <sheetFormatPr defaultRowHeight="18" x14ac:dyDescent="0.55000000000000004"/>
  <cols>
    <col min="6" max="8" width="3.6640625" customWidth="1"/>
  </cols>
  <sheetData>
    <row r="1" spans="1:29" x14ac:dyDescent="0.55000000000000004">
      <c r="B1" s="35" t="s">
        <v>45</v>
      </c>
      <c r="C1" s="36"/>
      <c r="D1" s="37"/>
      <c r="E1" s="38" t="s">
        <v>44</v>
      </c>
    </row>
    <row r="2" spans="1:29" x14ac:dyDescent="0.55000000000000004">
      <c r="A2" s="61" t="s">
        <v>38</v>
      </c>
      <c r="B2" s="184" t="s">
        <v>40</v>
      </c>
      <c r="C2" s="64" t="s">
        <v>41</v>
      </c>
      <c r="D2" s="183" t="s">
        <v>42</v>
      </c>
      <c r="E2" s="183" t="s">
        <v>39</v>
      </c>
      <c r="I2" t="s">
        <v>6</v>
      </c>
      <c r="X2" t="s">
        <v>6</v>
      </c>
    </row>
    <row r="3" spans="1:29" ht="18.5" thickBot="1" x14ac:dyDescent="0.6">
      <c r="A3" s="57">
        <v>1990</v>
      </c>
      <c r="B3" s="18">
        <v>3.6349999999999998</v>
      </c>
      <c r="C3" s="18">
        <v>0</v>
      </c>
      <c r="D3" s="18">
        <f t="shared" ref="D3:D29" si="0">B3*C3</f>
        <v>0</v>
      </c>
      <c r="E3" s="21">
        <v>3.4260000000000002</v>
      </c>
    </row>
    <row r="4" spans="1:29" x14ac:dyDescent="0.55000000000000004">
      <c r="A4" s="57">
        <v>1991</v>
      </c>
      <c r="B4" s="18">
        <v>3.649</v>
      </c>
      <c r="C4" s="18">
        <v>0</v>
      </c>
      <c r="D4" s="18">
        <f t="shared" si="0"/>
        <v>0</v>
      </c>
      <c r="E4" s="21">
        <v>3.4769999999999999</v>
      </c>
      <c r="I4" s="6" t="s">
        <v>7</v>
      </c>
      <c r="J4" s="6"/>
      <c r="X4" s="6" t="s">
        <v>7</v>
      </c>
      <c r="Y4" s="6"/>
    </row>
    <row r="5" spans="1:29" x14ac:dyDescent="0.55000000000000004">
      <c r="A5" s="57">
        <v>1992</v>
      </c>
      <c r="B5" s="18">
        <v>3.6669999999999998</v>
      </c>
      <c r="C5" s="18">
        <v>0</v>
      </c>
      <c r="D5" s="18">
        <f t="shared" si="0"/>
        <v>0</v>
      </c>
      <c r="E5" s="21">
        <v>3.52</v>
      </c>
      <c r="I5" s="3" t="s">
        <v>8</v>
      </c>
      <c r="J5" s="3">
        <v>0.9833228693670456</v>
      </c>
      <c r="X5" s="3" t="s">
        <v>8</v>
      </c>
      <c r="Y5" s="3">
        <v>0.98797505861626123</v>
      </c>
    </row>
    <row r="6" spans="1:29" x14ac:dyDescent="0.55000000000000004">
      <c r="A6" s="57">
        <v>1993</v>
      </c>
      <c r="B6" s="18">
        <v>3.6829999999999998</v>
      </c>
      <c r="C6" s="18">
        <v>0</v>
      </c>
      <c r="D6" s="18">
        <f t="shared" si="0"/>
        <v>0</v>
      </c>
      <c r="E6" s="21">
        <v>3.524</v>
      </c>
      <c r="I6" s="3" t="s">
        <v>9</v>
      </c>
      <c r="J6" s="8">
        <v>0.96692386542023978</v>
      </c>
      <c r="X6" s="3" t="s">
        <v>9</v>
      </c>
      <c r="Y6" s="8">
        <v>0.97609471644780488</v>
      </c>
    </row>
    <row r="7" spans="1:29" x14ac:dyDescent="0.55000000000000004">
      <c r="A7" s="57">
        <v>1994</v>
      </c>
      <c r="B7" s="18">
        <v>3.7120000000000002</v>
      </c>
      <c r="C7" s="18">
        <v>0</v>
      </c>
      <c r="D7" s="18">
        <f t="shared" si="0"/>
        <v>0</v>
      </c>
      <c r="E7" s="21">
        <v>3.5619999999999998</v>
      </c>
      <c r="I7" s="3" t="s">
        <v>10</v>
      </c>
      <c r="J7" s="3">
        <v>0.96560082003704939</v>
      </c>
      <c r="X7" s="3" t="s">
        <v>10</v>
      </c>
      <c r="Y7" s="8">
        <v>0.97297663598447504</v>
      </c>
    </row>
    <row r="8" spans="1:29" x14ac:dyDescent="0.55000000000000004">
      <c r="A8" s="57">
        <v>1995</v>
      </c>
      <c r="B8" s="18">
        <v>3.742</v>
      </c>
      <c r="C8" s="18">
        <v>0</v>
      </c>
      <c r="D8" s="18">
        <f t="shared" si="0"/>
        <v>0</v>
      </c>
      <c r="E8" s="21">
        <v>3.6030000000000002</v>
      </c>
      <c r="I8" s="3" t="s">
        <v>11</v>
      </c>
      <c r="J8" s="3">
        <v>6.4562211676711695E-2</v>
      </c>
      <c r="X8" s="3" t="s">
        <v>11</v>
      </c>
      <c r="Y8" s="3">
        <v>5.7223452953863746E-2</v>
      </c>
    </row>
    <row r="9" spans="1:29" ht="18.5" thickBot="1" x14ac:dyDescent="0.6">
      <c r="A9" s="57">
        <v>1996</v>
      </c>
      <c r="B9" s="18">
        <v>3.7759999999999998</v>
      </c>
      <c r="C9" s="18">
        <v>0</v>
      </c>
      <c r="D9" s="18">
        <f t="shared" si="0"/>
        <v>0</v>
      </c>
      <c r="E9" s="21">
        <v>3.65</v>
      </c>
      <c r="I9" s="4" t="s">
        <v>12</v>
      </c>
      <c r="J9" s="7">
        <v>27</v>
      </c>
      <c r="X9" s="4" t="s">
        <v>12</v>
      </c>
      <c r="Y9" s="7">
        <v>27</v>
      </c>
    </row>
    <row r="10" spans="1:29" x14ac:dyDescent="0.55000000000000004">
      <c r="A10" s="57">
        <v>1997</v>
      </c>
      <c r="B10" s="18">
        <v>3.8119999999999998</v>
      </c>
      <c r="C10" s="18">
        <v>0</v>
      </c>
      <c r="D10" s="18">
        <f t="shared" si="0"/>
        <v>0</v>
      </c>
      <c r="E10" s="21">
        <v>3.7549999999999999</v>
      </c>
    </row>
    <row r="11" spans="1:29" ht="18.5" thickBot="1" x14ac:dyDescent="0.6">
      <c r="A11" s="57">
        <v>1998</v>
      </c>
      <c r="B11" s="18">
        <v>3.8370000000000002</v>
      </c>
      <c r="C11" s="18">
        <v>0</v>
      </c>
      <c r="D11" s="18">
        <f t="shared" si="0"/>
        <v>0</v>
      </c>
      <c r="E11" s="21">
        <v>3.73</v>
      </c>
      <c r="I11" t="s">
        <v>13</v>
      </c>
      <c r="X11" t="s">
        <v>13</v>
      </c>
    </row>
    <row r="12" spans="1:29" x14ac:dyDescent="0.55000000000000004">
      <c r="A12" s="57">
        <v>1999</v>
      </c>
      <c r="B12" s="18">
        <v>3.8690000000000002</v>
      </c>
      <c r="C12" s="18">
        <v>0</v>
      </c>
      <c r="D12" s="18">
        <f t="shared" si="0"/>
        <v>0</v>
      </c>
      <c r="E12" s="21">
        <v>3.75</v>
      </c>
      <c r="I12" s="5"/>
      <c r="J12" s="5" t="s">
        <v>18</v>
      </c>
      <c r="K12" s="5" t="s">
        <v>19</v>
      </c>
      <c r="L12" s="5" t="s">
        <v>20</v>
      </c>
      <c r="M12" s="5" t="s">
        <v>21</v>
      </c>
      <c r="N12" s="5" t="s">
        <v>22</v>
      </c>
      <c r="X12" s="5"/>
      <c r="Y12" s="5" t="s">
        <v>18</v>
      </c>
      <c r="Z12" s="5" t="s">
        <v>19</v>
      </c>
      <c r="AA12" s="5" t="s">
        <v>20</v>
      </c>
      <c r="AB12" s="5" t="s">
        <v>21</v>
      </c>
      <c r="AC12" s="5" t="s">
        <v>22</v>
      </c>
    </row>
    <row r="13" spans="1:29" ht="18.5" thickBot="1" x14ac:dyDescent="0.6">
      <c r="A13" s="57">
        <v>2000</v>
      </c>
      <c r="B13" s="18">
        <v>3.9119999999999999</v>
      </c>
      <c r="C13" s="18">
        <v>0</v>
      </c>
      <c r="D13" s="18">
        <f t="shared" si="0"/>
        <v>0</v>
      </c>
      <c r="E13" s="21">
        <v>3.8690000000000002</v>
      </c>
      <c r="I13" s="3" t="s">
        <v>14</v>
      </c>
      <c r="J13" s="3">
        <v>1</v>
      </c>
      <c r="K13" s="3">
        <v>3.0463116872519533</v>
      </c>
      <c r="L13" s="3">
        <v>3.0463116872519533</v>
      </c>
      <c r="M13" s="3">
        <v>730.83197122731258</v>
      </c>
      <c r="N13" s="3">
        <v>5.0040065443626711E-20</v>
      </c>
      <c r="X13" s="3" t="s">
        <v>14</v>
      </c>
      <c r="Y13" s="3">
        <v>3</v>
      </c>
      <c r="Z13" s="3">
        <v>3.0752046246035163</v>
      </c>
      <c r="AA13" s="3">
        <v>1.0250682082011722</v>
      </c>
      <c r="AB13" s="3">
        <v>313.04346630151866</v>
      </c>
      <c r="AC13" s="3">
        <v>8.7987090384792339E-19</v>
      </c>
    </row>
    <row r="14" spans="1:29" ht="18.5" thickBot="1" x14ac:dyDescent="0.6">
      <c r="A14" s="57">
        <v>2001</v>
      </c>
      <c r="B14" s="18">
        <v>3.931</v>
      </c>
      <c r="C14" s="18">
        <v>0</v>
      </c>
      <c r="D14" s="18">
        <f t="shared" si="0"/>
        <v>0</v>
      </c>
      <c r="E14" s="21">
        <v>3.8</v>
      </c>
      <c r="I14" s="3" t="s">
        <v>15</v>
      </c>
      <c r="J14" s="9">
        <v>25</v>
      </c>
      <c r="K14" s="9">
        <v>0.1042069794147132</v>
      </c>
      <c r="L14" s="3">
        <v>4.1682791765885281E-3</v>
      </c>
      <c r="M14" s="3"/>
      <c r="N14" s="3"/>
      <c r="X14" s="3" t="s">
        <v>15</v>
      </c>
      <c r="Y14" s="9">
        <v>23</v>
      </c>
      <c r="Z14" s="9">
        <v>7.531404206315033E-2</v>
      </c>
      <c r="AA14" s="3">
        <v>3.2745235679630578E-3</v>
      </c>
      <c r="AB14" s="3"/>
      <c r="AC14" s="3"/>
    </row>
    <row r="15" spans="1:29" ht="18.5" thickBot="1" x14ac:dyDescent="0.6">
      <c r="A15" s="57">
        <v>2002</v>
      </c>
      <c r="B15" s="18">
        <v>3.952</v>
      </c>
      <c r="C15" s="18">
        <v>0</v>
      </c>
      <c r="D15" s="18">
        <f t="shared" si="0"/>
        <v>0</v>
      </c>
      <c r="E15" s="21">
        <v>3.875</v>
      </c>
      <c r="I15" s="4" t="s">
        <v>16</v>
      </c>
      <c r="J15" s="4">
        <v>26</v>
      </c>
      <c r="K15" s="4">
        <v>3.1505186666666667</v>
      </c>
      <c r="L15" s="4"/>
      <c r="M15" s="4"/>
      <c r="N15" s="4"/>
      <c r="X15" s="4" t="s">
        <v>16</v>
      </c>
      <c r="Y15" s="4">
        <v>26</v>
      </c>
      <c r="Z15" s="4">
        <v>3.1505186666666667</v>
      </c>
      <c r="AA15" s="4"/>
      <c r="AB15" s="4"/>
      <c r="AC15" s="4"/>
    </row>
    <row r="16" spans="1:29" ht="18.5" thickBot="1" x14ac:dyDescent="0.6">
      <c r="A16" s="57">
        <v>2003</v>
      </c>
      <c r="B16" s="18">
        <v>3.9809999999999999</v>
      </c>
      <c r="C16" s="18">
        <v>0</v>
      </c>
      <c r="D16" s="18">
        <f t="shared" si="0"/>
        <v>0</v>
      </c>
      <c r="E16" s="21">
        <v>3.9660000000000002</v>
      </c>
    </row>
    <row r="17" spans="1:32" x14ac:dyDescent="0.55000000000000004">
      <c r="A17" s="57">
        <v>2004</v>
      </c>
      <c r="B17" s="32">
        <v>4.0250000000000004</v>
      </c>
      <c r="C17" s="32">
        <v>0</v>
      </c>
      <c r="D17" s="32">
        <f t="shared" si="0"/>
        <v>0</v>
      </c>
      <c r="E17" s="19">
        <v>4.0990000000000002</v>
      </c>
      <c r="I17" s="5"/>
      <c r="J17" s="5" t="s">
        <v>23</v>
      </c>
      <c r="K17" s="5" t="s">
        <v>11</v>
      </c>
      <c r="L17" s="5" t="s">
        <v>24</v>
      </c>
      <c r="M17" s="5" t="s">
        <v>25</v>
      </c>
      <c r="N17" s="5" t="s">
        <v>26</v>
      </c>
      <c r="O17" s="5" t="s">
        <v>27</v>
      </c>
      <c r="P17" s="5" t="s">
        <v>28</v>
      </c>
      <c r="Q17" s="5" t="s">
        <v>29</v>
      </c>
      <c r="X17" s="5"/>
      <c r="Y17" s="5" t="s">
        <v>23</v>
      </c>
      <c r="Z17" s="5" t="s">
        <v>11</v>
      </c>
      <c r="AA17" s="5" t="s">
        <v>24</v>
      </c>
      <c r="AB17" s="5" t="s">
        <v>25</v>
      </c>
      <c r="AC17" s="5" t="s">
        <v>26</v>
      </c>
      <c r="AD17" s="5" t="s">
        <v>27</v>
      </c>
      <c r="AE17" s="5" t="s">
        <v>28</v>
      </c>
      <c r="AF17" s="5" t="s">
        <v>29</v>
      </c>
    </row>
    <row r="18" spans="1:32" ht="18.5" thickBot="1" x14ac:dyDescent="0.6">
      <c r="A18" s="58">
        <v>2005</v>
      </c>
      <c r="B18" s="68">
        <v>4.0620000000000003</v>
      </c>
      <c r="C18" s="68">
        <v>0</v>
      </c>
      <c r="D18" s="68">
        <f t="shared" si="0"/>
        <v>0</v>
      </c>
      <c r="E18" s="69">
        <v>4.1680000000000001</v>
      </c>
      <c r="I18" s="3" t="s">
        <v>17</v>
      </c>
      <c r="J18" s="8">
        <v>-1.9474428085920987</v>
      </c>
      <c r="K18" s="3">
        <v>0.21959494685723971</v>
      </c>
      <c r="L18" s="3">
        <v>-8.8683407175946805</v>
      </c>
      <c r="M18" s="3">
        <v>3.4146820948370148E-9</v>
      </c>
      <c r="N18" s="3">
        <v>-2.3997070676343957</v>
      </c>
      <c r="O18" s="3">
        <v>-1.495178549549802</v>
      </c>
      <c r="P18" s="3">
        <v>-2.3997070676343957</v>
      </c>
      <c r="Q18" s="3">
        <v>-1.495178549549802</v>
      </c>
      <c r="X18" s="3" t="s">
        <v>17</v>
      </c>
      <c r="Y18" s="3">
        <v>-2.1772672345166422</v>
      </c>
      <c r="Z18" s="3">
        <v>0.40572710797804501</v>
      </c>
      <c r="AA18" s="3">
        <v>-5.3663341485047136</v>
      </c>
      <c r="AB18" s="3">
        <v>1.8887269116521389E-5</v>
      </c>
      <c r="AC18" s="3">
        <v>-3.0165777041887365</v>
      </c>
      <c r="AD18" s="3">
        <v>-1.3379567648445481</v>
      </c>
      <c r="AE18" s="3">
        <v>-3.0165777041887365</v>
      </c>
      <c r="AF18" s="3">
        <v>-1.3379567648445481</v>
      </c>
    </row>
    <row r="19" spans="1:32" ht="19" thickTop="1" thickBot="1" x14ac:dyDescent="0.6">
      <c r="A19" s="59">
        <v>2006</v>
      </c>
      <c r="B19" s="66">
        <v>4.1050000000000004</v>
      </c>
      <c r="C19" s="66">
        <v>1</v>
      </c>
      <c r="D19" s="66">
        <f t="shared" si="0"/>
        <v>4.1050000000000004</v>
      </c>
      <c r="E19" s="67">
        <v>4.2670000000000003</v>
      </c>
      <c r="I19" s="4" t="s">
        <v>40</v>
      </c>
      <c r="J19" s="7">
        <v>1.4857804583916239</v>
      </c>
      <c r="K19" s="4">
        <v>5.4959892309698229E-2</v>
      </c>
      <c r="L19" s="4">
        <v>27.033904106275749</v>
      </c>
      <c r="M19" s="7">
        <v>5.0040065443626362E-20</v>
      </c>
      <c r="N19" s="4">
        <v>1.372588441324631</v>
      </c>
      <c r="O19" s="4">
        <v>1.5989724754586168</v>
      </c>
      <c r="P19" s="4">
        <v>1.372588441324631</v>
      </c>
      <c r="Q19" s="4">
        <v>1.5989724754586168</v>
      </c>
      <c r="X19" s="3" t="s">
        <v>40</v>
      </c>
      <c r="Y19" s="8">
        <v>1.5447836680915381</v>
      </c>
      <c r="Z19" s="3">
        <v>0.10592859981640615</v>
      </c>
      <c r="AA19" s="3">
        <v>14.583253916023944</v>
      </c>
      <c r="AB19" s="8">
        <v>4.1222906135277119E-13</v>
      </c>
      <c r="AC19" s="3">
        <v>1.3256536639202956</v>
      </c>
      <c r="AD19" s="3">
        <v>1.7639136722627806</v>
      </c>
      <c r="AE19" s="3">
        <v>1.3256536639202956</v>
      </c>
      <c r="AF19" s="3">
        <v>1.7639136722627806</v>
      </c>
    </row>
    <row r="20" spans="1:32" x14ac:dyDescent="0.55000000000000004">
      <c r="A20" s="57">
        <v>2007</v>
      </c>
      <c r="B20" s="18">
        <v>4.1459999999999999</v>
      </c>
      <c r="C20" s="18">
        <v>1</v>
      </c>
      <c r="D20" s="18">
        <f t="shared" si="0"/>
        <v>4.1459999999999999</v>
      </c>
      <c r="E20" s="21">
        <v>4.3499999999999996</v>
      </c>
      <c r="X20" s="3" t="s">
        <v>41</v>
      </c>
      <c r="Y20" s="8">
        <v>2.9522125237568724</v>
      </c>
      <c r="Z20" s="3">
        <v>1.0254200819595904</v>
      </c>
      <c r="AA20" s="3">
        <v>2.8790274110052123</v>
      </c>
      <c r="AB20" s="11">
        <v>8.4743733432716527E-3</v>
      </c>
      <c r="AC20" s="3">
        <v>0.83096946733464039</v>
      </c>
      <c r="AD20" s="3">
        <v>5.0734555801791039</v>
      </c>
      <c r="AE20" s="3">
        <v>0.83096946733464039</v>
      </c>
      <c r="AF20" s="3">
        <v>5.0734555801791039</v>
      </c>
    </row>
    <row r="21" spans="1:32" ht="18.5" thickBot="1" x14ac:dyDescent="0.6">
      <c r="A21" s="57">
        <v>2008</v>
      </c>
      <c r="B21" s="29">
        <v>4.1639999999999997</v>
      </c>
      <c r="C21" s="29">
        <v>1</v>
      </c>
      <c r="D21" s="29">
        <f t="shared" si="0"/>
        <v>4.1639999999999997</v>
      </c>
      <c r="E21" s="65">
        <v>4.3650000000000002</v>
      </c>
      <c r="X21" s="4" t="s">
        <v>42</v>
      </c>
      <c r="Y21" s="7">
        <v>-0.70216815824784973</v>
      </c>
      <c r="Z21" s="4">
        <v>0.24680953630722899</v>
      </c>
      <c r="AA21" s="4">
        <v>-2.8449798526981933</v>
      </c>
      <c r="AB21" s="12">
        <v>9.1690338480419388E-3</v>
      </c>
      <c r="AC21" s="4">
        <v>-1.2127325838537955</v>
      </c>
      <c r="AD21" s="4">
        <v>-0.19160373264190389</v>
      </c>
      <c r="AE21" s="4">
        <v>-1.2127325838537955</v>
      </c>
      <c r="AF21" s="4">
        <v>-0.19160373264190389</v>
      </c>
    </row>
    <row r="22" spans="1:32" x14ac:dyDescent="0.55000000000000004">
      <c r="A22" s="57">
        <v>2009</v>
      </c>
      <c r="B22" s="18">
        <v>4.1470000000000002</v>
      </c>
      <c r="C22" s="18">
        <v>1</v>
      </c>
      <c r="D22" s="18">
        <f t="shared" si="0"/>
        <v>4.1470000000000002</v>
      </c>
      <c r="E22" s="21">
        <v>4.0979999999999999</v>
      </c>
    </row>
    <row r="23" spans="1:32" x14ac:dyDescent="0.55000000000000004">
      <c r="A23" s="57">
        <v>2010</v>
      </c>
      <c r="B23" s="29">
        <v>4.1890000000000001</v>
      </c>
      <c r="C23" s="29">
        <v>1</v>
      </c>
      <c r="D23" s="29">
        <f t="shared" si="0"/>
        <v>4.1890000000000001</v>
      </c>
      <c r="E23" s="65">
        <v>4.3209999999999997</v>
      </c>
      <c r="I23" t="s">
        <v>31</v>
      </c>
      <c r="N23" t="s">
        <v>34</v>
      </c>
    </row>
    <row r="24" spans="1:32" ht="18.5" thickBot="1" x14ac:dyDescent="0.6">
      <c r="A24" s="57">
        <v>2011</v>
      </c>
      <c r="B24" s="18">
        <v>4.22</v>
      </c>
      <c r="C24" s="18">
        <v>1</v>
      </c>
      <c r="D24" s="18">
        <f t="shared" si="0"/>
        <v>4.22</v>
      </c>
      <c r="E24" s="21">
        <v>4.3179999999999996</v>
      </c>
    </row>
    <row r="25" spans="1:32" x14ac:dyDescent="0.55000000000000004">
      <c r="A25" s="57">
        <v>2012</v>
      </c>
      <c r="B25" s="18">
        <v>4.2439999999999998</v>
      </c>
      <c r="C25" s="18">
        <v>1</v>
      </c>
      <c r="D25" s="18">
        <f t="shared" si="0"/>
        <v>4.2439999999999998</v>
      </c>
      <c r="E25" s="21">
        <v>4.3170000000000002</v>
      </c>
      <c r="I25" s="5" t="s">
        <v>32</v>
      </c>
      <c r="J25" s="5" t="s">
        <v>43</v>
      </c>
      <c r="K25" s="5" t="s">
        <v>15</v>
      </c>
      <c r="L25" s="5" t="s">
        <v>33</v>
      </c>
      <c r="N25" s="5" t="s">
        <v>35</v>
      </c>
      <c r="O25" s="5" t="s">
        <v>39</v>
      </c>
      <c r="X25" t="s">
        <v>31</v>
      </c>
      <c r="AC25" t="s">
        <v>34</v>
      </c>
    </row>
    <row r="26" spans="1:32" ht="18.5" thickBot="1" x14ac:dyDescent="0.6">
      <c r="A26" s="57">
        <v>2013</v>
      </c>
      <c r="B26" s="18">
        <v>4.2699999999999996</v>
      </c>
      <c r="C26" s="18">
        <v>1</v>
      </c>
      <c r="D26" s="18">
        <f t="shared" si="0"/>
        <v>4.2699999999999996</v>
      </c>
      <c r="E26" s="21">
        <v>4.3250000000000002</v>
      </c>
      <c r="I26" s="3">
        <v>1</v>
      </c>
      <c r="J26" s="3">
        <v>3.453369157661454</v>
      </c>
      <c r="K26" s="3">
        <v>-2.7369157661453869E-2</v>
      </c>
      <c r="L26" s="3">
        <v>-0.43231439990055404</v>
      </c>
      <c r="N26" s="3">
        <v>1.8518518518518519</v>
      </c>
      <c r="O26" s="3">
        <v>3.4260000000000002</v>
      </c>
    </row>
    <row r="27" spans="1:32" x14ac:dyDescent="0.55000000000000004">
      <c r="A27" s="57">
        <v>2014</v>
      </c>
      <c r="B27" s="18">
        <v>4.2990000000000004</v>
      </c>
      <c r="C27" s="18">
        <v>1</v>
      </c>
      <c r="D27" s="18">
        <f t="shared" si="0"/>
        <v>4.2990000000000004</v>
      </c>
      <c r="E27" s="21">
        <v>4.4139999999999997</v>
      </c>
      <c r="I27" s="3">
        <v>2</v>
      </c>
      <c r="J27" s="3">
        <v>3.4741700840789367</v>
      </c>
      <c r="K27" s="3">
        <v>2.8299159210631863E-3</v>
      </c>
      <c r="L27" s="3">
        <v>4.4700440485476979E-2</v>
      </c>
      <c r="N27" s="3">
        <v>5.5555555555555554</v>
      </c>
      <c r="O27" s="3">
        <v>3.4769999999999999</v>
      </c>
      <c r="X27" s="5" t="s">
        <v>32</v>
      </c>
      <c r="Y27" s="5" t="s">
        <v>43</v>
      </c>
      <c r="Z27" s="5" t="s">
        <v>15</v>
      </c>
      <c r="AA27" s="5" t="s">
        <v>33</v>
      </c>
      <c r="AC27" s="5" t="s">
        <v>35</v>
      </c>
      <c r="AD27" s="5" t="s">
        <v>39</v>
      </c>
    </row>
    <row r="28" spans="1:32" x14ac:dyDescent="0.55000000000000004">
      <c r="A28" s="57">
        <v>2015</v>
      </c>
      <c r="B28" s="18">
        <v>4.327</v>
      </c>
      <c r="C28" s="18">
        <v>1</v>
      </c>
      <c r="D28" s="18">
        <f t="shared" si="0"/>
        <v>4.327</v>
      </c>
      <c r="E28" s="21">
        <v>4.4429999999999996</v>
      </c>
      <c r="I28" s="3">
        <v>3</v>
      </c>
      <c r="J28" s="3">
        <v>3.5009141323299859</v>
      </c>
      <c r="K28" s="3">
        <v>1.9085867670014078E-2</v>
      </c>
      <c r="L28" s="3">
        <v>0.30147421891482562</v>
      </c>
      <c r="N28" s="3">
        <v>9.2592592592592595</v>
      </c>
      <c r="O28" s="3">
        <v>3.52</v>
      </c>
      <c r="X28" s="3">
        <v>1</v>
      </c>
      <c r="Y28" s="3">
        <v>3.4380213989960984</v>
      </c>
      <c r="Z28" s="3">
        <v>-1.202139899609822E-2</v>
      </c>
      <c r="AA28" s="3">
        <v>-0.22335912907355626</v>
      </c>
      <c r="AC28" s="3">
        <v>1.8518518518518519</v>
      </c>
      <c r="AD28" s="3">
        <v>3.4260000000000002</v>
      </c>
    </row>
    <row r="29" spans="1:32" x14ac:dyDescent="0.55000000000000004">
      <c r="A29" s="60">
        <v>2016</v>
      </c>
      <c r="B29" s="23">
        <v>4.351</v>
      </c>
      <c r="C29" s="23">
        <v>1</v>
      </c>
      <c r="D29" s="23">
        <f t="shared" si="0"/>
        <v>4.351</v>
      </c>
      <c r="E29" s="24">
        <v>4.4560000000000004</v>
      </c>
      <c r="I29" s="3">
        <v>4</v>
      </c>
      <c r="J29" s="3">
        <v>3.5246866196642515</v>
      </c>
      <c r="K29" s="3">
        <v>-6.8661966425143106E-4</v>
      </c>
      <c r="L29" s="3">
        <v>-1.0845623083564392E-2</v>
      </c>
      <c r="N29" s="3">
        <v>12.962962962962962</v>
      </c>
      <c r="O29" s="3">
        <v>3.524</v>
      </c>
      <c r="X29" s="3">
        <v>2</v>
      </c>
      <c r="Y29" s="3">
        <v>3.4596483703493801</v>
      </c>
      <c r="Z29" s="3">
        <v>1.735162965061976E-2</v>
      </c>
      <c r="AA29" s="3">
        <v>0.32239549556813157</v>
      </c>
      <c r="AC29" s="3">
        <v>5.5555555555555554</v>
      </c>
      <c r="AD29" s="3">
        <v>3.4769999999999999</v>
      </c>
    </row>
    <row r="30" spans="1:32" x14ac:dyDescent="0.55000000000000004">
      <c r="I30" s="3">
        <v>5</v>
      </c>
      <c r="J30" s="3">
        <v>3.5677742529576095</v>
      </c>
      <c r="K30" s="3">
        <v>-5.7742529576096935E-3</v>
      </c>
      <c r="L30" s="3">
        <v>-9.1208240060627027E-2</v>
      </c>
      <c r="N30" s="3">
        <v>16.666666666666668</v>
      </c>
      <c r="O30" s="3">
        <v>3.5619999999999998</v>
      </c>
      <c r="X30" s="3">
        <v>3</v>
      </c>
      <c r="Y30" s="3">
        <v>3.4874544763750279</v>
      </c>
      <c r="Z30" s="3">
        <v>3.2545523624972095E-2</v>
      </c>
      <c r="AA30" s="3">
        <v>0.60469998662185853</v>
      </c>
      <c r="AC30" s="3">
        <v>9.2592592592592595</v>
      </c>
      <c r="AD30" s="3">
        <v>3.52</v>
      </c>
    </row>
    <row r="31" spans="1:32" x14ac:dyDescent="0.55000000000000004">
      <c r="I31" s="3">
        <v>6</v>
      </c>
      <c r="J31" s="3">
        <v>3.6123476667093577</v>
      </c>
      <c r="K31" s="3">
        <v>-9.3476667093574939E-3</v>
      </c>
      <c r="L31" s="3">
        <v>-0.14765273282844626</v>
      </c>
      <c r="N31" s="3">
        <v>20.37037037037037</v>
      </c>
      <c r="O31" s="3">
        <v>3.6030000000000002</v>
      </c>
      <c r="X31" s="3">
        <v>4</v>
      </c>
      <c r="Y31" s="3">
        <v>3.5121710150644923</v>
      </c>
      <c r="Z31" s="3">
        <v>1.1828984935507769E-2</v>
      </c>
      <c r="AA31" s="3">
        <v>0.21978405124701222</v>
      </c>
      <c r="AC31" s="3">
        <v>12.962962962962962</v>
      </c>
      <c r="AD31" s="3">
        <v>3.524</v>
      </c>
    </row>
    <row r="32" spans="1:32" x14ac:dyDescent="0.55000000000000004">
      <c r="I32" s="3">
        <v>7</v>
      </c>
      <c r="J32" s="3">
        <v>3.6628642022946725</v>
      </c>
      <c r="K32" s="3">
        <v>-1.2864202294672555E-2</v>
      </c>
      <c r="L32" s="3">
        <v>-0.20319879639749466</v>
      </c>
      <c r="N32" s="3">
        <v>24.074074074074073</v>
      </c>
      <c r="O32" s="3">
        <v>3.65</v>
      </c>
      <c r="X32" s="3">
        <v>5</v>
      </c>
      <c r="Y32" s="3">
        <v>3.5569697414391479</v>
      </c>
      <c r="Z32" s="3">
        <v>5.0302585608519301E-3</v>
      </c>
      <c r="AA32" s="3">
        <v>9.3462846672950378E-2</v>
      </c>
      <c r="AC32" s="3">
        <v>16.666666666666668</v>
      </c>
      <c r="AD32" s="3">
        <v>3.5619999999999998</v>
      </c>
    </row>
    <row r="33" spans="9:30" x14ac:dyDescent="0.55000000000000004">
      <c r="I33" s="3">
        <v>8</v>
      </c>
      <c r="J33" s="3">
        <v>3.716352298796771</v>
      </c>
      <c r="K33" s="3">
        <v>3.8647701203228912E-2</v>
      </c>
      <c r="L33" s="3">
        <v>0.61046664131505057</v>
      </c>
      <c r="N33" s="3">
        <v>27.777777777777779</v>
      </c>
      <c r="O33" s="3">
        <v>3.73</v>
      </c>
      <c r="X33" s="3">
        <v>6</v>
      </c>
      <c r="Y33" s="3">
        <v>3.6033132514818931</v>
      </c>
      <c r="Z33" s="3">
        <v>-3.1325148189287333E-4</v>
      </c>
      <c r="AA33" s="3">
        <v>-5.8202525512465238E-3</v>
      </c>
      <c r="AC33" s="3">
        <v>20.37037037037037</v>
      </c>
      <c r="AD33" s="3">
        <v>3.6030000000000002</v>
      </c>
    </row>
    <row r="34" spans="9:30" x14ac:dyDescent="0.55000000000000004">
      <c r="I34" s="3">
        <v>9</v>
      </c>
      <c r="J34" s="3">
        <v>3.7534968102565625</v>
      </c>
      <c r="K34" s="3">
        <v>-2.3496810256562473E-2</v>
      </c>
      <c r="L34" s="3">
        <v>-0.37114804742234758</v>
      </c>
      <c r="N34" s="3">
        <v>31.481481481481481</v>
      </c>
      <c r="O34" s="3">
        <v>3.75</v>
      </c>
      <c r="X34" s="3">
        <v>7</v>
      </c>
      <c r="Y34" s="3">
        <v>3.6558358961970052</v>
      </c>
      <c r="Z34" s="3">
        <v>-5.835896197005308E-3</v>
      </c>
      <c r="AA34" s="3">
        <v>-0.10843169687237411</v>
      </c>
      <c r="AC34" s="3">
        <v>24.074074074074073</v>
      </c>
      <c r="AD34" s="3">
        <v>3.65</v>
      </c>
    </row>
    <row r="35" spans="9:30" x14ac:dyDescent="0.55000000000000004">
      <c r="I35" s="3">
        <v>10</v>
      </c>
      <c r="J35" s="3">
        <v>3.8010417849250944</v>
      </c>
      <c r="K35" s="3">
        <v>-5.1041784925094369E-2</v>
      </c>
      <c r="L35" s="3">
        <v>-0.80623959614302387</v>
      </c>
      <c r="N35" s="3">
        <v>35.18518518518519</v>
      </c>
      <c r="O35" s="3">
        <v>3.7549999999999999</v>
      </c>
      <c r="X35" s="3">
        <v>8</v>
      </c>
      <c r="Y35" s="3">
        <v>3.7114481082483008</v>
      </c>
      <c r="Z35" s="3">
        <v>4.3551891751699046E-2</v>
      </c>
      <c r="AA35" s="3">
        <v>0.80919971247295064</v>
      </c>
      <c r="AC35" s="3">
        <v>27.777777777777779</v>
      </c>
      <c r="AD35" s="3">
        <v>3.73</v>
      </c>
    </row>
    <row r="36" spans="9:30" x14ac:dyDescent="0.55000000000000004">
      <c r="I36" s="3">
        <v>11</v>
      </c>
      <c r="J36" s="3">
        <v>3.8649303446359333</v>
      </c>
      <c r="K36" s="3">
        <v>4.0696553640668931E-3</v>
      </c>
      <c r="L36" s="3">
        <v>6.4282965456277416E-2</v>
      </c>
      <c r="N36" s="3">
        <v>38.888888888888893</v>
      </c>
      <c r="O36" s="3">
        <v>3.8</v>
      </c>
      <c r="X36" s="3">
        <v>9</v>
      </c>
      <c r="Y36" s="3">
        <v>3.7500676999505895</v>
      </c>
      <c r="Z36" s="3">
        <v>-2.0067699950589546E-2</v>
      </c>
      <c r="AA36" s="3">
        <v>-0.37286042871781799</v>
      </c>
      <c r="AC36" s="3">
        <v>31.481481481481481</v>
      </c>
      <c r="AD36" s="3">
        <v>3.75</v>
      </c>
    </row>
    <row r="37" spans="9:30" x14ac:dyDescent="0.55000000000000004">
      <c r="I37" s="3">
        <v>12</v>
      </c>
      <c r="J37" s="3">
        <v>3.8931601733453745</v>
      </c>
      <c r="K37" s="3">
        <v>-9.3160173345374631E-2</v>
      </c>
      <c r="L37" s="3">
        <v>-1.4715280949679697</v>
      </c>
      <c r="N37" s="3">
        <v>42.592592592592595</v>
      </c>
      <c r="O37" s="3">
        <v>3.8690000000000002</v>
      </c>
      <c r="X37" s="3">
        <v>10</v>
      </c>
      <c r="Y37" s="3">
        <v>3.7995007773295191</v>
      </c>
      <c r="Z37" s="3">
        <v>-4.9500777329519074E-2</v>
      </c>
      <c r="AA37" s="3">
        <v>-0.91973076647518359</v>
      </c>
      <c r="AC37" s="3">
        <v>35.18518518518519</v>
      </c>
      <c r="AD37" s="3">
        <v>3.7549999999999999</v>
      </c>
    </row>
    <row r="38" spans="9:30" x14ac:dyDescent="0.55000000000000004">
      <c r="I38" s="3">
        <v>13</v>
      </c>
      <c r="J38" s="3">
        <v>3.9243615629715984</v>
      </c>
      <c r="K38" s="3">
        <v>-4.9361562971598438E-2</v>
      </c>
      <c r="L38" s="3">
        <v>-0.77969935129842816</v>
      </c>
      <c r="N38" s="3">
        <v>46.296296296296298</v>
      </c>
      <c r="O38" s="3">
        <v>3.875</v>
      </c>
      <c r="X38" s="3">
        <v>11</v>
      </c>
      <c r="Y38" s="3">
        <v>3.8659264750574547</v>
      </c>
      <c r="Z38" s="3">
        <v>3.0735249425455358E-3</v>
      </c>
      <c r="AA38" s="3">
        <v>5.7106486073346362E-2</v>
      </c>
      <c r="AC38" s="3">
        <v>38.888888888888893</v>
      </c>
      <c r="AD38" s="3">
        <v>3.8</v>
      </c>
    </row>
    <row r="39" spans="9:30" x14ac:dyDescent="0.55000000000000004">
      <c r="I39" s="3">
        <v>14</v>
      </c>
      <c r="J39" s="3">
        <v>3.9674491962649556</v>
      </c>
      <c r="K39" s="3">
        <v>-1.4491962649554324E-3</v>
      </c>
      <c r="L39" s="3">
        <v>-2.2891037472618055E-2</v>
      </c>
      <c r="N39" s="3">
        <v>50</v>
      </c>
      <c r="O39" s="3">
        <v>3.9660000000000002</v>
      </c>
      <c r="X39" s="3">
        <v>12</v>
      </c>
      <c r="Y39" s="3">
        <v>3.8952773647511938</v>
      </c>
      <c r="Z39" s="3">
        <v>-9.5277364751193971E-2</v>
      </c>
      <c r="AA39" s="3">
        <v>-1.7702656086997379</v>
      </c>
      <c r="AC39" s="3">
        <v>42.592592592592595</v>
      </c>
      <c r="AD39" s="3">
        <v>3.8690000000000002</v>
      </c>
    </row>
    <row r="40" spans="9:30" x14ac:dyDescent="0.55000000000000004">
      <c r="I40" s="3">
        <v>15</v>
      </c>
      <c r="J40" s="3">
        <v>4.0328235364341882</v>
      </c>
      <c r="K40" s="3">
        <v>6.6176463565811972E-2</v>
      </c>
      <c r="L40" s="3">
        <v>1.0453021056722995</v>
      </c>
      <c r="N40" s="3">
        <v>53.703703703703709</v>
      </c>
      <c r="O40" s="3">
        <v>4.0979999999999999</v>
      </c>
      <c r="X40" s="3">
        <v>13</v>
      </c>
      <c r="Y40" s="3">
        <v>3.9277178217811164</v>
      </c>
      <c r="Z40" s="3">
        <v>-5.2717821781116392E-2</v>
      </c>
      <c r="AA40" s="3">
        <v>-0.97950386336123774</v>
      </c>
      <c r="AC40" s="3">
        <v>46.296296296296298</v>
      </c>
      <c r="AD40" s="3">
        <v>3.875</v>
      </c>
    </row>
    <row r="41" spans="9:30" x14ac:dyDescent="0.55000000000000004">
      <c r="I41" s="3">
        <v>16</v>
      </c>
      <c r="J41" s="3">
        <v>4.0877974133946777</v>
      </c>
      <c r="K41" s="3">
        <v>8.0202586605322423E-2</v>
      </c>
      <c r="L41" s="3">
        <v>1.2668542279466826</v>
      </c>
      <c r="N41" s="3">
        <v>57.407407407407412</v>
      </c>
      <c r="O41" s="3">
        <v>4.0990000000000002</v>
      </c>
      <c r="X41" s="3">
        <v>14</v>
      </c>
      <c r="Y41" s="3">
        <v>3.9725165481557712</v>
      </c>
      <c r="Z41" s="3">
        <v>-6.5165481557709626E-3</v>
      </c>
      <c r="AA41" s="3">
        <v>-0.12107829721909341</v>
      </c>
      <c r="AC41" s="3">
        <v>50</v>
      </c>
      <c r="AD41" s="3">
        <v>3.9660000000000002</v>
      </c>
    </row>
    <row r="42" spans="9:30" x14ac:dyDescent="0.55000000000000004">
      <c r="I42" s="3">
        <v>17</v>
      </c>
      <c r="J42" s="3">
        <v>4.1516859731055176</v>
      </c>
      <c r="K42" s="3">
        <v>0.11531402689448278</v>
      </c>
      <c r="L42" s="3">
        <v>1.8214632307524403</v>
      </c>
      <c r="N42" s="3">
        <v>61.111111111111114</v>
      </c>
      <c r="O42" s="3">
        <v>4.1680000000000001</v>
      </c>
      <c r="X42" s="3">
        <v>15</v>
      </c>
      <c r="Y42" s="3">
        <v>4.0404870295517989</v>
      </c>
      <c r="Z42" s="3">
        <v>5.8512970448201251E-2</v>
      </c>
      <c r="AA42" s="3">
        <v>1.087178465922219</v>
      </c>
      <c r="AC42" s="3">
        <v>53.703703703703709</v>
      </c>
      <c r="AD42" s="3">
        <v>4.0979999999999999</v>
      </c>
    </row>
    <row r="43" spans="9:30" x14ac:dyDescent="0.55000000000000004">
      <c r="I43" s="3">
        <v>18</v>
      </c>
      <c r="J43" s="3">
        <v>4.2126029718995737</v>
      </c>
      <c r="K43" s="3">
        <v>0.13739702810042598</v>
      </c>
      <c r="L43" s="3">
        <v>2.170279205743006</v>
      </c>
      <c r="N43" s="3">
        <v>64.81481481481481</v>
      </c>
      <c r="O43" s="3">
        <v>4.2670000000000003</v>
      </c>
      <c r="X43" s="3">
        <v>16</v>
      </c>
      <c r="Y43" s="3">
        <v>4.0976440252711859</v>
      </c>
      <c r="Z43" s="3">
        <v>7.0355974728814274E-2</v>
      </c>
      <c r="AA43" s="3">
        <v>1.3072229983922492</v>
      </c>
      <c r="AC43" s="3">
        <v>57.407407407407412</v>
      </c>
      <c r="AD43" s="3">
        <v>4.0990000000000002</v>
      </c>
    </row>
    <row r="44" spans="9:30" x14ac:dyDescent="0.55000000000000004">
      <c r="I44" s="3">
        <v>19</v>
      </c>
      <c r="J44" s="3">
        <v>4.2393470201506229</v>
      </c>
      <c r="K44" s="3">
        <v>0.12565297984937729</v>
      </c>
      <c r="L44" s="3">
        <v>1.9847740018614204</v>
      </c>
      <c r="N44" s="3">
        <v>68.518518518518519</v>
      </c>
      <c r="O44" s="3">
        <v>4.3170000000000002</v>
      </c>
      <c r="X44" s="3">
        <v>17</v>
      </c>
      <c r="Y44" s="3">
        <v>4.2338819571485722</v>
      </c>
      <c r="Z44" s="3">
        <v>3.3118042851428164E-2</v>
      </c>
      <c r="AA44" s="3">
        <v>0.6153374669883781</v>
      </c>
      <c r="AC44" s="3">
        <v>61.111111111111114</v>
      </c>
      <c r="AD44" s="3">
        <v>4.1680000000000001</v>
      </c>
    </row>
    <row r="45" spans="9:30" x14ac:dyDescent="0.55000000000000004">
      <c r="I45" s="3">
        <v>20</v>
      </c>
      <c r="J45" s="3">
        <v>4.2140887523579655</v>
      </c>
      <c r="K45" s="3">
        <v>-0.11608875235796567</v>
      </c>
      <c r="L45" s="3">
        <v>-1.8337005446652828</v>
      </c>
      <c r="N45" s="3">
        <v>72.222222222222214</v>
      </c>
      <c r="O45" s="3">
        <v>4.3179999999999996</v>
      </c>
      <c r="X45" s="3">
        <v>18</v>
      </c>
      <c r="Y45" s="3">
        <v>4.2684291930521621</v>
      </c>
      <c r="Z45" s="3">
        <v>8.1570806947837582E-2</v>
      </c>
      <c r="AA45" s="3">
        <v>1.5155960137093625</v>
      </c>
      <c r="AC45" s="3">
        <v>64.81481481481481</v>
      </c>
      <c r="AD45" s="3">
        <v>4.2670000000000003</v>
      </c>
    </row>
    <row r="46" spans="9:30" x14ac:dyDescent="0.55000000000000004">
      <c r="I46" s="3">
        <v>21</v>
      </c>
      <c r="J46" s="3">
        <v>4.2764915316104135</v>
      </c>
      <c r="K46" s="3">
        <v>4.450846838958622E-2</v>
      </c>
      <c r="L46" s="3">
        <v>0.70304143227017435</v>
      </c>
      <c r="N46" s="3">
        <v>75.925925925925924</v>
      </c>
      <c r="O46" s="3">
        <v>4.3209999999999997</v>
      </c>
      <c r="X46" s="3">
        <v>19</v>
      </c>
      <c r="Y46" s="3">
        <v>4.2835962722293477</v>
      </c>
      <c r="Z46" s="3">
        <v>8.1403727770652523E-2</v>
      </c>
      <c r="AA46" s="3">
        <v>1.5124916612530057</v>
      </c>
      <c r="AC46" s="3">
        <v>68.518518518518519</v>
      </c>
      <c r="AD46" s="3">
        <v>4.3170000000000002</v>
      </c>
    </row>
    <row r="47" spans="9:30" x14ac:dyDescent="0.55000000000000004">
      <c r="I47" s="3">
        <v>22</v>
      </c>
      <c r="J47" s="3">
        <v>4.3225507258205536</v>
      </c>
      <c r="K47" s="3">
        <v>-4.5507258205539358E-3</v>
      </c>
      <c r="L47" s="3">
        <v>-7.1881799453239886E-2</v>
      </c>
      <c r="N47" s="3">
        <v>79.629629629629619</v>
      </c>
      <c r="O47" s="3">
        <v>4.3250000000000002</v>
      </c>
      <c r="X47" s="3">
        <v>20</v>
      </c>
      <c r="Y47" s="3">
        <v>4.2692718085620056</v>
      </c>
      <c r="Z47" s="3">
        <v>-0.17127180856200575</v>
      </c>
      <c r="AA47" s="3">
        <v>-3.1822520829463281</v>
      </c>
      <c r="AC47" s="3">
        <v>72.222222222222214</v>
      </c>
      <c r="AD47" s="3">
        <v>4.3179999999999996</v>
      </c>
    </row>
    <row r="48" spans="9:30" x14ac:dyDescent="0.55000000000000004">
      <c r="I48" s="3">
        <v>23</v>
      </c>
      <c r="J48" s="3">
        <v>4.3582094568219523</v>
      </c>
      <c r="K48" s="3">
        <v>-4.1209456821952095E-2</v>
      </c>
      <c r="L48" s="3">
        <v>-0.65093130802855859</v>
      </c>
      <c r="N48" s="3">
        <v>83.333333333333329</v>
      </c>
      <c r="O48" s="3">
        <v>4.3499999999999996</v>
      </c>
      <c r="X48" s="3">
        <v>21</v>
      </c>
      <c r="Y48" s="3">
        <v>4.3046616599754408</v>
      </c>
      <c r="Z48" s="3">
        <v>1.6338340024558917E-2</v>
      </c>
      <c r="AA48" s="3">
        <v>0.3035684448688179</v>
      </c>
      <c r="AC48" s="3">
        <v>75.925925925925924</v>
      </c>
      <c r="AD48" s="3">
        <v>4.3209999999999997</v>
      </c>
    </row>
    <row r="49" spans="2:30" x14ac:dyDescent="0.55000000000000004">
      <c r="I49" s="3">
        <v>24</v>
      </c>
      <c r="J49" s="3">
        <v>4.3968397487401347</v>
      </c>
      <c r="K49" s="3">
        <v>-7.1839748740134546E-2</v>
      </c>
      <c r="L49" s="3">
        <v>-1.1347575343664433</v>
      </c>
      <c r="N49" s="3">
        <v>87.037037037037038</v>
      </c>
      <c r="O49" s="3">
        <v>4.3650000000000002</v>
      </c>
      <c r="X49" s="3">
        <v>22</v>
      </c>
      <c r="Y49" s="3">
        <v>4.3307827407805952</v>
      </c>
      <c r="Z49" s="3">
        <v>-1.2782740780595603E-2</v>
      </c>
      <c r="AA49" s="3">
        <v>-0.2375049566904448</v>
      </c>
      <c r="AC49" s="3">
        <v>79.629629629629619</v>
      </c>
      <c r="AD49" s="3">
        <v>4.3250000000000002</v>
      </c>
    </row>
    <row r="50" spans="2:30" x14ac:dyDescent="0.55000000000000004">
      <c r="I50" s="3">
        <v>25</v>
      </c>
      <c r="J50" s="3">
        <v>4.4399273820334928</v>
      </c>
      <c r="K50" s="3">
        <v>-2.5927382033493096E-2</v>
      </c>
      <c r="L50" s="3">
        <v>-0.40954057642001085</v>
      </c>
      <c r="N50" s="3">
        <v>90.740740740740733</v>
      </c>
      <c r="O50" s="3">
        <v>4.4139999999999997</v>
      </c>
      <c r="X50" s="3">
        <v>23</v>
      </c>
      <c r="Y50" s="3">
        <v>4.3510055130168439</v>
      </c>
      <c r="Z50" s="3">
        <v>-3.4005513016843736E-2</v>
      </c>
      <c r="AA50" s="3">
        <v>-0.63182677603554682</v>
      </c>
      <c r="AC50" s="3">
        <v>83.333333333333329</v>
      </c>
      <c r="AD50" s="3">
        <v>4.3499999999999996</v>
      </c>
    </row>
    <row r="51" spans="2:30" x14ac:dyDescent="0.55000000000000004">
      <c r="I51" s="3">
        <v>26</v>
      </c>
      <c r="J51" s="3">
        <v>4.4815292348684581</v>
      </c>
      <c r="K51" s="3">
        <v>-3.8529234868458495E-2</v>
      </c>
      <c r="L51" s="3">
        <v>-0.60859538524432311</v>
      </c>
      <c r="N51" s="3">
        <v>94.444444444444443</v>
      </c>
      <c r="O51" s="3">
        <v>4.4429999999999996</v>
      </c>
      <c r="X51" s="3">
        <v>24</v>
      </c>
      <c r="Y51" s="3">
        <v>4.3729135162727788</v>
      </c>
      <c r="Z51" s="3">
        <v>-4.7913516272778622E-2</v>
      </c>
      <c r="AA51" s="3">
        <v>-0.89023925326935871</v>
      </c>
      <c r="AC51" s="3">
        <v>87.037037037037038</v>
      </c>
      <c r="AD51" s="3">
        <v>4.3650000000000002</v>
      </c>
    </row>
    <row r="52" spans="2:30" ht="18.5" thickBot="1" x14ac:dyDescent="0.6">
      <c r="I52" s="4">
        <v>27</v>
      </c>
      <c r="J52" s="4">
        <v>4.5171879658698568</v>
      </c>
      <c r="K52" s="4">
        <v>-6.118796586985642E-2</v>
      </c>
      <c r="L52" s="4">
        <v>-0.96650540266416762</v>
      </c>
      <c r="N52" s="4">
        <v>98.148148148148138</v>
      </c>
      <c r="O52" s="4">
        <v>4.4560000000000004</v>
      </c>
      <c r="X52" s="3">
        <v>25</v>
      </c>
      <c r="Y52" s="3">
        <v>4.397349366058247</v>
      </c>
      <c r="Z52" s="3">
        <v>1.6650633941752702E-2</v>
      </c>
      <c r="AA52" s="3">
        <v>0.30937090574562709</v>
      </c>
      <c r="AC52" s="3">
        <v>90.740740740740733</v>
      </c>
      <c r="AD52" s="3">
        <v>4.4139999999999997</v>
      </c>
    </row>
    <row r="53" spans="2:30" x14ac:dyDescent="0.55000000000000004">
      <c r="X53" s="3">
        <v>26</v>
      </c>
      <c r="Y53" s="3">
        <v>4.4209426003338699</v>
      </c>
      <c r="Z53" s="3">
        <v>2.205739966612974E-2</v>
      </c>
      <c r="AA53" s="3">
        <v>0.40982930361542391</v>
      </c>
      <c r="AC53" s="3">
        <v>94.444444444444443</v>
      </c>
      <c r="AD53" s="3">
        <v>4.4429999999999996</v>
      </c>
    </row>
    <row r="54" spans="2:30" ht="18.5" thickBot="1" x14ac:dyDescent="0.6">
      <c r="X54" s="4">
        <v>27</v>
      </c>
      <c r="Y54" s="4">
        <v>4.4411653725701186</v>
      </c>
      <c r="Z54" s="4">
        <v>1.4834627429881841E-2</v>
      </c>
      <c r="AA54" s="4">
        <v>0.27562927276139332</v>
      </c>
      <c r="AC54" s="4">
        <v>98.148148148148138</v>
      </c>
      <c r="AD54" s="4">
        <v>4.4560000000000004</v>
      </c>
    </row>
    <row r="59" spans="2:30" x14ac:dyDescent="0.55000000000000004">
      <c r="B59" s="14">
        <f>$K$14</f>
        <v>0.1042069794147132</v>
      </c>
      <c r="C59" s="15"/>
      <c r="D59" s="16">
        <f>$J$14</f>
        <v>25</v>
      </c>
    </row>
    <row r="60" spans="2:30" x14ac:dyDescent="0.55000000000000004">
      <c r="B60" s="17">
        <f>$Z$14</f>
        <v>7.531404206315033E-2</v>
      </c>
      <c r="C60" s="18"/>
      <c r="D60" s="19">
        <f>$Y$14</f>
        <v>23</v>
      </c>
    </row>
    <row r="61" spans="2:30" x14ac:dyDescent="0.55000000000000004">
      <c r="B61" s="20">
        <f>+B59-B60</f>
        <v>2.889293735156287E-2</v>
      </c>
      <c r="C61" s="18"/>
      <c r="D61" s="21">
        <f>+D59-D60</f>
        <v>2</v>
      </c>
    </row>
    <row r="62" spans="2:30" x14ac:dyDescent="0.55000000000000004">
      <c r="B62" s="22">
        <f>(B61/D61)/(B60/D60)</f>
        <v>4.4117772787227088</v>
      </c>
      <c r="C62" s="23"/>
      <c r="D62" s="24"/>
    </row>
    <row r="63" spans="2:30" ht="18.5" thickBot="1" x14ac:dyDescent="0.6">
      <c r="B63" s="13">
        <f>_xlfn.F.DIST.RT(B62,D61,D60)</f>
        <v>2.3892424095665596E-2</v>
      </c>
    </row>
  </sheetData>
  <sortState xmlns:xlrd2="http://schemas.microsoft.com/office/spreadsheetml/2017/richdata2" ref="AD28:AD54">
    <sortCondition ref="AD28"/>
  </sortState>
  <phoneticPr fontId="1"/>
  <pageMargins left="0.51181102362204722" right="0.51181102362204722" top="0.74803149606299213" bottom="0.55118110236220474" header="0.31496062992125984" footer="0.11811023622047245"/>
  <pageSetup paperSize="8"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2CF0-8F6C-42C7-8EDC-2252B5AB4DCE}">
  <sheetPr>
    <pageSetUpPr fitToPage="1"/>
  </sheetPr>
  <dimension ref="A1:R59"/>
  <sheetViews>
    <sheetView showGridLines="0" zoomScale="70" zoomScaleNormal="70" workbookViewId="0"/>
  </sheetViews>
  <sheetFormatPr defaultRowHeight="15.5" customHeight="1" x14ac:dyDescent="0.55000000000000004"/>
  <cols>
    <col min="1" max="1" width="7.33203125" style="91" customWidth="1"/>
    <col min="2" max="3" width="9.58203125" style="93" customWidth="1"/>
    <col min="4" max="4" width="2.33203125" style="93" customWidth="1"/>
    <col min="5" max="6" width="9.58203125" style="93" customWidth="1"/>
    <col min="7" max="7" width="4.08203125" style="93" customWidth="1"/>
    <col min="8" max="8" width="8.75" style="91" bestFit="1" customWidth="1"/>
    <col min="9" max="9" width="9.58203125" style="93" customWidth="1"/>
    <col min="10" max="10" width="6.08203125" style="91" customWidth="1"/>
    <col min="11" max="11" width="7.1640625" style="93" customWidth="1"/>
    <col min="12" max="12" width="9.58203125" style="93" customWidth="1"/>
    <col min="13" max="13" width="2.9140625" style="93" customWidth="1"/>
    <col min="14" max="14" width="6.4140625" style="93" customWidth="1"/>
    <col min="15" max="15" width="12.9140625" style="93" customWidth="1"/>
    <col min="16" max="16" width="4.1640625" style="93" customWidth="1"/>
    <col min="17" max="16384" width="8.6640625" style="93"/>
  </cols>
  <sheetData>
    <row r="1" spans="1:18" ht="15.5" customHeight="1" x14ac:dyDescent="0.55000000000000004">
      <c r="P1"/>
      <c r="Q1"/>
      <c r="R1"/>
    </row>
    <row r="2" spans="1:18" ht="15.5" customHeight="1" x14ac:dyDescent="0.55000000000000004">
      <c r="H2" s="128"/>
      <c r="I2" s="193" t="s">
        <v>55</v>
      </c>
      <c r="J2" s="128"/>
      <c r="K2" s="129"/>
      <c r="L2" s="194" t="s">
        <v>56</v>
      </c>
      <c r="M2" s="129"/>
      <c r="N2" s="129" t="s">
        <v>31</v>
      </c>
      <c r="O2" s="129"/>
      <c r="P2"/>
      <c r="Q2"/>
      <c r="R2"/>
    </row>
    <row r="3" spans="1:18" ht="15.5" customHeight="1" thickBot="1" x14ac:dyDescent="0.6">
      <c r="A3" s="97"/>
      <c r="B3" s="98" t="s">
        <v>3</v>
      </c>
      <c r="C3" s="98" t="s">
        <v>50</v>
      </c>
      <c r="D3" s="99"/>
      <c r="E3" s="98" t="s">
        <v>3</v>
      </c>
      <c r="F3" s="98" t="s">
        <v>50</v>
      </c>
      <c r="G3" s="92"/>
      <c r="H3" s="128"/>
      <c r="I3" s="182" t="s">
        <v>3</v>
      </c>
      <c r="J3" s="128"/>
      <c r="K3" s="129"/>
      <c r="L3" s="182" t="s">
        <v>50</v>
      </c>
      <c r="M3" s="130"/>
      <c r="N3" s="129"/>
      <c r="O3" s="129"/>
      <c r="P3"/>
      <c r="Q3"/>
      <c r="R3"/>
    </row>
    <row r="4" spans="1:18" ht="21.5" customHeight="1" x14ac:dyDescent="0.55000000000000004">
      <c r="A4" s="100" t="s">
        <v>0</v>
      </c>
      <c r="B4" s="101" t="s">
        <v>55</v>
      </c>
      <c r="C4" s="102" t="s">
        <v>56</v>
      </c>
      <c r="D4" s="103"/>
      <c r="E4" s="104" t="s">
        <v>55</v>
      </c>
      <c r="F4" s="102" t="s">
        <v>56</v>
      </c>
      <c r="G4" s="95"/>
      <c r="H4" s="131" t="s">
        <v>0</v>
      </c>
      <c r="I4" s="181" t="s">
        <v>73</v>
      </c>
      <c r="J4" s="132" t="s">
        <v>4</v>
      </c>
      <c r="K4" s="132" t="s">
        <v>5</v>
      </c>
      <c r="L4" s="192" t="s">
        <v>63</v>
      </c>
      <c r="M4" s="133"/>
      <c r="N4" s="134" t="s">
        <v>32</v>
      </c>
      <c r="O4" s="166" t="s">
        <v>37</v>
      </c>
      <c r="P4"/>
      <c r="Q4"/>
      <c r="R4"/>
    </row>
    <row r="5" spans="1:18" ht="15.5" customHeight="1" x14ac:dyDescent="0.55000000000000004">
      <c r="A5" s="105">
        <v>1970</v>
      </c>
      <c r="B5" s="106">
        <v>3.4209999999999998</v>
      </c>
      <c r="C5" s="107">
        <v>6.9539999999999997</v>
      </c>
      <c r="D5" s="99"/>
      <c r="E5" s="108"/>
      <c r="F5" s="107"/>
      <c r="G5" s="94"/>
      <c r="H5" s="135">
        <v>1970</v>
      </c>
      <c r="I5" s="156">
        <v>3.4209999999999998</v>
      </c>
      <c r="J5" s="137">
        <v>0</v>
      </c>
      <c r="K5" s="136">
        <f t="shared" ref="K5:K58" si="0">+L5*J5</f>
        <v>0</v>
      </c>
      <c r="L5" s="161">
        <v>6.9539999999999997</v>
      </c>
      <c r="M5" s="138"/>
      <c r="N5" s="139">
        <v>1</v>
      </c>
      <c r="O5" s="167">
        <v>16.725447695093024</v>
      </c>
      <c r="P5"/>
      <c r="Q5"/>
      <c r="R5"/>
    </row>
    <row r="6" spans="1:18" ht="15.5" customHeight="1" x14ac:dyDescent="0.55000000000000004">
      <c r="A6" s="109">
        <v>1971</v>
      </c>
      <c r="B6" s="110">
        <v>3.7650000000000001</v>
      </c>
      <c r="C6" s="111">
        <v>8.3930000000000007</v>
      </c>
      <c r="D6" s="99"/>
      <c r="E6" s="112"/>
      <c r="F6" s="111"/>
      <c r="G6" s="94"/>
      <c r="H6" s="140">
        <v>1971</v>
      </c>
      <c r="I6" s="157">
        <v>3.7650000000000001</v>
      </c>
      <c r="J6" s="142">
        <v>0</v>
      </c>
      <c r="K6" s="141">
        <f t="shared" si="0"/>
        <v>0</v>
      </c>
      <c r="L6" s="162">
        <v>8.3930000000000007</v>
      </c>
      <c r="M6" s="138"/>
      <c r="N6" s="139">
        <v>2</v>
      </c>
      <c r="O6" s="167">
        <v>17.112380940120644</v>
      </c>
      <c r="P6"/>
      <c r="Q6"/>
      <c r="R6"/>
    </row>
    <row r="7" spans="1:18" ht="15.5" customHeight="1" x14ac:dyDescent="0.55000000000000004">
      <c r="A7" s="109">
        <v>1972</v>
      </c>
      <c r="B7" s="110">
        <v>4.3330000000000002</v>
      </c>
      <c r="C7" s="111">
        <v>8.8059999999999992</v>
      </c>
      <c r="D7" s="99"/>
      <c r="E7" s="112"/>
      <c r="F7" s="111"/>
      <c r="G7" s="94"/>
      <c r="H7" s="140">
        <v>1972</v>
      </c>
      <c r="I7" s="157">
        <v>4.3330000000000002</v>
      </c>
      <c r="J7" s="142">
        <v>0</v>
      </c>
      <c r="K7" s="141">
        <f t="shared" si="0"/>
        <v>0</v>
      </c>
      <c r="L7" s="162">
        <v>8.8059999999999992</v>
      </c>
      <c r="M7" s="138"/>
      <c r="N7" s="139">
        <v>3</v>
      </c>
      <c r="O7" s="167">
        <v>17.751270716794156</v>
      </c>
      <c r="P7"/>
      <c r="Q7"/>
      <c r="R7"/>
    </row>
    <row r="8" spans="1:18" ht="15.5" customHeight="1" x14ac:dyDescent="0.55000000000000004">
      <c r="A8" s="109">
        <v>1973</v>
      </c>
      <c r="B8" s="110">
        <v>5.2709999999999999</v>
      </c>
      <c r="C8" s="111">
        <v>10.031000000000001</v>
      </c>
      <c r="D8" s="99"/>
      <c r="E8" s="112"/>
      <c r="F8" s="111"/>
      <c r="G8" s="94"/>
      <c r="H8" s="140">
        <v>1973</v>
      </c>
      <c r="I8" s="157">
        <v>5.2709999999999999</v>
      </c>
      <c r="J8" s="142">
        <v>0</v>
      </c>
      <c r="K8" s="141">
        <f t="shared" si="0"/>
        <v>0</v>
      </c>
      <c r="L8" s="162">
        <v>10.031000000000001</v>
      </c>
      <c r="M8" s="138"/>
      <c r="N8" s="139">
        <v>4</v>
      </c>
      <c r="O8" s="167">
        <v>18.806338693061328</v>
      </c>
      <c r="P8"/>
      <c r="Q8"/>
      <c r="R8"/>
    </row>
    <row r="9" spans="1:18" ht="15.5" customHeight="1" x14ac:dyDescent="0.55000000000000004">
      <c r="A9" s="109">
        <v>1974</v>
      </c>
      <c r="B9" s="110">
        <v>5.9710000000000001</v>
      </c>
      <c r="C9" s="111">
        <v>16.207999999999998</v>
      </c>
      <c r="D9" s="99"/>
      <c r="E9" s="112"/>
      <c r="F9" s="111"/>
      <c r="G9" s="94"/>
      <c r="H9" s="140">
        <v>1974</v>
      </c>
      <c r="I9" s="157">
        <v>5.9710000000000001</v>
      </c>
      <c r="J9" s="142">
        <v>0</v>
      </c>
      <c r="K9" s="141">
        <f t="shared" si="0"/>
        <v>0</v>
      </c>
      <c r="L9" s="162">
        <v>16.207999999999998</v>
      </c>
      <c r="M9" s="138"/>
      <c r="N9" s="139">
        <v>5</v>
      </c>
      <c r="O9" s="167">
        <v>19.59370285445474</v>
      </c>
      <c r="P9"/>
      <c r="Q9"/>
      <c r="R9"/>
    </row>
    <row r="10" spans="1:18" ht="15.5" customHeight="1" x14ac:dyDescent="0.55000000000000004">
      <c r="A10" s="109">
        <v>1975</v>
      </c>
      <c r="B10" s="110">
        <v>6.6779999999999999</v>
      </c>
      <c r="C10" s="111">
        <v>16.545000000000002</v>
      </c>
      <c r="D10" s="99"/>
      <c r="E10" s="112"/>
      <c r="F10" s="111"/>
      <c r="G10" s="94"/>
      <c r="H10" s="140">
        <v>1975</v>
      </c>
      <c r="I10" s="157">
        <v>6.6779999999999999</v>
      </c>
      <c r="J10" s="142">
        <v>0</v>
      </c>
      <c r="K10" s="141">
        <f t="shared" si="0"/>
        <v>0</v>
      </c>
      <c r="L10" s="162">
        <v>16.545000000000002</v>
      </c>
      <c r="M10" s="138"/>
      <c r="N10" s="139">
        <v>6</v>
      </c>
      <c r="O10" s="167">
        <v>20.388940657462083</v>
      </c>
      <c r="P10"/>
      <c r="Q10"/>
      <c r="R10"/>
    </row>
    <row r="11" spans="1:18" ht="15.5" customHeight="1" x14ac:dyDescent="0.55000000000000004">
      <c r="A11" s="109">
        <v>1976</v>
      </c>
      <c r="B11" s="110">
        <v>7.2149999999999999</v>
      </c>
      <c r="C11" s="111">
        <v>19.934999999999999</v>
      </c>
      <c r="D11" s="99"/>
      <c r="E11" s="112"/>
      <c r="F11" s="111"/>
      <c r="G11" s="94"/>
      <c r="H11" s="140">
        <v>1976</v>
      </c>
      <c r="I11" s="157">
        <v>7.2149999999999999</v>
      </c>
      <c r="J11" s="142">
        <v>0</v>
      </c>
      <c r="K11" s="141">
        <f t="shared" si="0"/>
        <v>0</v>
      </c>
      <c r="L11" s="162">
        <v>19.934999999999999</v>
      </c>
      <c r="M11" s="138"/>
      <c r="N11" s="139">
        <v>7</v>
      </c>
      <c r="O11" s="167">
        <v>20.992961449845318</v>
      </c>
      <c r="P11"/>
      <c r="Q11"/>
      <c r="R11"/>
    </row>
    <row r="12" spans="1:18" ht="15.5" customHeight="1" x14ac:dyDescent="0.55000000000000004">
      <c r="A12" s="109">
        <v>1977</v>
      </c>
      <c r="B12" s="110">
        <v>8.1240000000000006</v>
      </c>
      <c r="C12" s="111">
        <v>21.648</v>
      </c>
      <c r="D12" s="99"/>
      <c r="E12" s="112"/>
      <c r="F12" s="111"/>
      <c r="G12" s="94"/>
      <c r="H12" s="140">
        <v>1977</v>
      </c>
      <c r="I12" s="157">
        <v>8.1240000000000006</v>
      </c>
      <c r="J12" s="142">
        <v>0</v>
      </c>
      <c r="K12" s="141">
        <f t="shared" si="0"/>
        <v>0</v>
      </c>
      <c r="L12" s="162">
        <v>21.648</v>
      </c>
      <c r="M12" s="138"/>
      <c r="N12" s="139">
        <v>8</v>
      </c>
      <c r="O12" s="167">
        <v>22.015410053711904</v>
      </c>
      <c r="P12"/>
      <c r="Q12"/>
      <c r="R12"/>
    </row>
    <row r="13" spans="1:18" ht="15.5" customHeight="1" x14ac:dyDescent="0.55000000000000004">
      <c r="A13" s="109">
        <v>1978</v>
      </c>
      <c r="B13" s="110">
        <v>9.6240000000000006</v>
      </c>
      <c r="C13" s="111">
        <v>20.556000000000001</v>
      </c>
      <c r="D13" s="99"/>
      <c r="E13" s="112"/>
      <c r="F13" s="111"/>
      <c r="G13" s="94"/>
      <c r="H13" s="140">
        <v>1978</v>
      </c>
      <c r="I13" s="157">
        <v>9.6240000000000006</v>
      </c>
      <c r="J13" s="142">
        <v>0</v>
      </c>
      <c r="K13" s="141">
        <f t="shared" si="0"/>
        <v>0</v>
      </c>
      <c r="L13" s="162">
        <v>20.556000000000001</v>
      </c>
      <c r="M13" s="138"/>
      <c r="N13" s="139">
        <v>9</v>
      </c>
      <c r="O13" s="167">
        <v>23.702618970983501</v>
      </c>
      <c r="P13"/>
      <c r="Q13"/>
      <c r="R13"/>
    </row>
    <row r="14" spans="1:18" ht="15.5" customHeight="1" x14ac:dyDescent="0.55000000000000004">
      <c r="A14" s="109">
        <v>1979</v>
      </c>
      <c r="B14" s="110">
        <v>11.074999999999999</v>
      </c>
      <c r="C14" s="111">
        <v>22.532</v>
      </c>
      <c r="D14" s="99"/>
      <c r="E14" s="112"/>
      <c r="F14" s="111"/>
      <c r="G14" s="94"/>
      <c r="H14" s="140">
        <v>1979</v>
      </c>
      <c r="I14" s="157">
        <v>11.074999999999999</v>
      </c>
      <c r="J14" s="142">
        <v>0</v>
      </c>
      <c r="K14" s="141">
        <f t="shared" si="0"/>
        <v>0</v>
      </c>
      <c r="L14" s="162">
        <v>22.532</v>
      </c>
      <c r="M14" s="138"/>
      <c r="N14" s="139">
        <v>10</v>
      </c>
      <c r="O14" s="167">
        <v>25.334712396957556</v>
      </c>
      <c r="P14"/>
      <c r="Q14"/>
      <c r="R14"/>
    </row>
    <row r="15" spans="1:18" ht="15.5" customHeight="1" x14ac:dyDescent="0.55000000000000004">
      <c r="A15" s="109">
        <v>1980</v>
      </c>
      <c r="B15" s="110">
        <v>12.356999999999999</v>
      </c>
      <c r="C15" s="111">
        <v>29.382000000000001</v>
      </c>
      <c r="D15" s="99"/>
      <c r="E15" s="112"/>
      <c r="F15" s="111"/>
      <c r="G15" s="94"/>
      <c r="H15" s="140">
        <v>1980</v>
      </c>
      <c r="I15" s="157">
        <v>12.356999999999999</v>
      </c>
      <c r="J15" s="142">
        <v>0</v>
      </c>
      <c r="K15" s="141">
        <f t="shared" si="0"/>
        <v>0</v>
      </c>
      <c r="L15" s="162">
        <v>29.382000000000001</v>
      </c>
      <c r="M15" s="138"/>
      <c r="N15" s="139">
        <v>11</v>
      </c>
      <c r="O15" s="167">
        <v>26.776713618252344</v>
      </c>
      <c r="P15"/>
      <c r="Q15"/>
      <c r="R15"/>
    </row>
    <row r="16" spans="1:18" ht="15.5" customHeight="1" x14ac:dyDescent="0.55000000000000004">
      <c r="A16" s="109">
        <v>1981</v>
      </c>
      <c r="B16" s="110">
        <v>12.624000000000001</v>
      </c>
      <c r="C16" s="111">
        <v>33.469000000000001</v>
      </c>
      <c r="D16" s="99"/>
      <c r="E16" s="112"/>
      <c r="F16" s="111"/>
      <c r="G16" s="94"/>
      <c r="H16" s="140">
        <v>1981</v>
      </c>
      <c r="I16" s="157">
        <v>12.624000000000001</v>
      </c>
      <c r="J16" s="142">
        <v>0</v>
      </c>
      <c r="K16" s="141">
        <f t="shared" si="0"/>
        <v>0</v>
      </c>
      <c r="L16" s="162">
        <v>33.469000000000001</v>
      </c>
      <c r="M16" s="138"/>
      <c r="N16" s="139">
        <v>12</v>
      </c>
      <c r="O16" s="167">
        <v>27.077036805526692</v>
      </c>
      <c r="P16"/>
      <c r="Q16"/>
      <c r="R16"/>
    </row>
    <row r="17" spans="1:18" ht="15.5" customHeight="1" x14ac:dyDescent="0.55000000000000004">
      <c r="A17" s="109">
        <v>1982</v>
      </c>
      <c r="B17" s="110">
        <v>12.526999999999999</v>
      </c>
      <c r="C17" s="111">
        <v>34.433</v>
      </c>
      <c r="D17" s="99"/>
      <c r="E17" s="112"/>
      <c r="F17" s="111"/>
      <c r="G17" s="94"/>
      <c r="H17" s="140">
        <v>1982</v>
      </c>
      <c r="I17" s="157">
        <v>12.526999999999999</v>
      </c>
      <c r="J17" s="142">
        <v>0</v>
      </c>
      <c r="K17" s="141">
        <f t="shared" si="0"/>
        <v>0</v>
      </c>
      <c r="L17" s="162">
        <v>34.433</v>
      </c>
      <c r="M17" s="138"/>
      <c r="N17" s="139">
        <v>13</v>
      </c>
      <c r="O17" s="167">
        <v>26.967930628876459</v>
      </c>
      <c r="P17"/>
      <c r="Q17"/>
      <c r="R17"/>
    </row>
    <row r="18" spans="1:18" ht="15.5" customHeight="1" x14ac:dyDescent="0.55000000000000004">
      <c r="A18" s="109">
        <v>1983</v>
      </c>
      <c r="B18" s="110">
        <v>12.840999999999999</v>
      </c>
      <c r="C18" s="111">
        <v>34.908999999999999</v>
      </c>
      <c r="D18" s="99"/>
      <c r="E18" s="112"/>
      <c r="F18" s="111"/>
      <c r="G18" s="94"/>
      <c r="H18" s="140">
        <v>1983</v>
      </c>
      <c r="I18" s="157">
        <v>12.840999999999999</v>
      </c>
      <c r="J18" s="142">
        <v>0</v>
      </c>
      <c r="K18" s="141">
        <f t="shared" si="0"/>
        <v>0</v>
      </c>
      <c r="L18" s="162">
        <v>34.908999999999999</v>
      </c>
      <c r="M18" s="138"/>
      <c r="N18" s="139">
        <v>14</v>
      </c>
      <c r="O18" s="167">
        <v>27.32111969555865</v>
      </c>
      <c r="P18"/>
      <c r="Q18"/>
      <c r="R18"/>
    </row>
    <row r="19" spans="1:18" ht="15.5" customHeight="1" x14ac:dyDescent="0.55000000000000004">
      <c r="A19" s="109">
        <v>1984</v>
      </c>
      <c r="B19" s="110">
        <v>13.204000000000001</v>
      </c>
      <c r="C19" s="111">
        <v>40.325000000000003</v>
      </c>
      <c r="D19" s="99"/>
      <c r="E19" s="112"/>
      <c r="F19" s="111"/>
      <c r="G19" s="94"/>
      <c r="H19" s="140">
        <v>1984</v>
      </c>
      <c r="I19" s="157">
        <v>13.204000000000001</v>
      </c>
      <c r="J19" s="142">
        <v>0</v>
      </c>
      <c r="K19" s="141">
        <f t="shared" si="0"/>
        <v>0</v>
      </c>
      <c r="L19" s="162">
        <v>40.325000000000003</v>
      </c>
      <c r="M19" s="138"/>
      <c r="N19" s="139">
        <v>15</v>
      </c>
      <c r="O19" s="167">
        <v>27.729424253538376</v>
      </c>
      <c r="P19"/>
      <c r="Q19"/>
      <c r="R19"/>
    </row>
    <row r="20" spans="1:18" ht="15.5" customHeight="1" x14ac:dyDescent="0.55000000000000004">
      <c r="A20" s="109">
        <v>1985</v>
      </c>
      <c r="B20" s="110">
        <v>13.557</v>
      </c>
      <c r="C20" s="111">
        <v>41.956000000000003</v>
      </c>
      <c r="D20" s="99"/>
      <c r="E20" s="112"/>
      <c r="F20" s="111"/>
      <c r="G20" s="94"/>
      <c r="H20" s="140">
        <v>1985</v>
      </c>
      <c r="I20" s="157">
        <v>13.557</v>
      </c>
      <c r="J20" s="142">
        <v>0</v>
      </c>
      <c r="K20" s="141">
        <f t="shared" si="0"/>
        <v>0</v>
      </c>
      <c r="L20" s="162">
        <v>41.956000000000003</v>
      </c>
      <c r="M20" s="138"/>
      <c r="N20" s="139">
        <v>16</v>
      </c>
      <c r="O20" s="167">
        <v>28.126480752069625</v>
      </c>
      <c r="P20"/>
      <c r="Q20"/>
      <c r="R20"/>
    </row>
    <row r="21" spans="1:18" ht="15.5" customHeight="1" x14ac:dyDescent="0.55000000000000004">
      <c r="A21" s="109">
        <v>1986</v>
      </c>
      <c r="B21" s="110">
        <v>15.628</v>
      </c>
      <c r="C21" s="111">
        <v>35.29</v>
      </c>
      <c r="D21" s="99"/>
      <c r="E21" s="112"/>
      <c r="F21" s="111"/>
      <c r="G21" s="94"/>
      <c r="H21" s="140">
        <v>1986</v>
      </c>
      <c r="I21" s="157">
        <v>15.628</v>
      </c>
      <c r="J21" s="142">
        <v>0</v>
      </c>
      <c r="K21" s="141">
        <f t="shared" si="0"/>
        <v>0</v>
      </c>
      <c r="L21" s="162">
        <v>35.29</v>
      </c>
      <c r="M21" s="138"/>
      <c r="N21" s="139">
        <v>17</v>
      </c>
      <c r="O21" s="167">
        <v>30.455953863849274</v>
      </c>
      <c r="P21"/>
      <c r="Q21"/>
      <c r="R21"/>
    </row>
    <row r="22" spans="1:18" ht="15.5" customHeight="1" x14ac:dyDescent="0.55000000000000004">
      <c r="A22" s="109">
        <v>1987</v>
      </c>
      <c r="B22" s="110">
        <v>17.663</v>
      </c>
      <c r="C22" s="111">
        <v>33.314999999999998</v>
      </c>
      <c r="D22" s="99"/>
      <c r="E22" s="112"/>
      <c r="F22" s="111"/>
      <c r="G22" s="94"/>
      <c r="H22" s="140">
        <v>1987</v>
      </c>
      <c r="I22" s="157">
        <v>17.663</v>
      </c>
      <c r="J22" s="142">
        <v>0</v>
      </c>
      <c r="K22" s="141">
        <f t="shared" si="0"/>
        <v>0</v>
      </c>
      <c r="L22" s="162">
        <v>33.314999999999998</v>
      </c>
      <c r="M22" s="138"/>
      <c r="N22" s="139">
        <v>18</v>
      </c>
      <c r="O22" s="167">
        <v>32.744933961614407</v>
      </c>
      <c r="P22"/>
      <c r="Q22"/>
      <c r="R22"/>
    </row>
    <row r="23" spans="1:18" ht="15.5" customHeight="1" x14ac:dyDescent="0.55000000000000004">
      <c r="A23" s="109">
        <v>1988</v>
      </c>
      <c r="B23" s="110">
        <v>19.754999999999999</v>
      </c>
      <c r="C23" s="111">
        <v>33.939</v>
      </c>
      <c r="D23" s="99"/>
      <c r="E23" s="112"/>
      <c r="F23" s="111"/>
      <c r="G23" s="94"/>
      <c r="H23" s="140">
        <v>1988</v>
      </c>
      <c r="I23" s="157">
        <v>19.754999999999999</v>
      </c>
      <c r="J23" s="142">
        <v>0</v>
      </c>
      <c r="K23" s="141">
        <f t="shared" si="0"/>
        <v>0</v>
      </c>
      <c r="L23" s="162">
        <v>33.939</v>
      </c>
      <c r="M23" s="138"/>
      <c r="N23" s="139">
        <v>19</v>
      </c>
      <c r="O23" s="167">
        <v>35.098027998235857</v>
      </c>
      <c r="P23"/>
      <c r="Q23"/>
      <c r="R23"/>
    </row>
    <row r="24" spans="1:18" ht="15.5" customHeight="1" x14ac:dyDescent="0.55000000000000004">
      <c r="A24" s="109">
        <v>1989</v>
      </c>
      <c r="B24" s="110">
        <v>20.638000000000002</v>
      </c>
      <c r="C24" s="111">
        <v>37.823</v>
      </c>
      <c r="D24" s="99"/>
      <c r="E24" s="112"/>
      <c r="F24" s="111"/>
      <c r="G24" s="94"/>
      <c r="H24" s="140">
        <v>1989</v>
      </c>
      <c r="I24" s="157">
        <v>20.638000000000002</v>
      </c>
      <c r="J24" s="142">
        <v>0</v>
      </c>
      <c r="K24" s="141">
        <f t="shared" si="0"/>
        <v>0</v>
      </c>
      <c r="L24" s="162">
        <v>37.823</v>
      </c>
      <c r="M24" s="138"/>
      <c r="N24" s="139">
        <v>20</v>
      </c>
      <c r="O24" s="167">
        <v>36.091231647536411</v>
      </c>
      <c r="P24"/>
      <c r="Q24"/>
      <c r="R24"/>
    </row>
    <row r="25" spans="1:18" ht="15.5" customHeight="1" x14ac:dyDescent="0.55000000000000004">
      <c r="A25" s="109">
        <v>1990</v>
      </c>
      <c r="B25" s="110">
        <v>23.890999999999998</v>
      </c>
      <c r="C25" s="111">
        <v>41.457000000000001</v>
      </c>
      <c r="D25" s="99"/>
      <c r="E25" s="112"/>
      <c r="F25" s="111"/>
      <c r="G25" s="94"/>
      <c r="H25" s="140">
        <v>1990</v>
      </c>
      <c r="I25" s="157">
        <v>23.890999999999998</v>
      </c>
      <c r="J25" s="142">
        <v>0</v>
      </c>
      <c r="K25" s="141">
        <f t="shared" si="0"/>
        <v>0</v>
      </c>
      <c r="L25" s="162">
        <v>41.457000000000001</v>
      </c>
      <c r="M25" s="138"/>
      <c r="N25" s="139">
        <v>21</v>
      </c>
      <c r="O25" s="167">
        <v>39.750225386126068</v>
      </c>
      <c r="P25"/>
      <c r="Q25"/>
      <c r="R25"/>
    </row>
    <row r="26" spans="1:18" ht="15.5" customHeight="1" x14ac:dyDescent="0.55000000000000004">
      <c r="A26" s="109">
        <v>1991</v>
      </c>
      <c r="B26" s="110">
        <v>24.091000000000001</v>
      </c>
      <c r="C26" s="111">
        <v>42.36</v>
      </c>
      <c r="D26" s="99"/>
      <c r="E26" s="112"/>
      <c r="F26" s="111"/>
      <c r="G26" s="94"/>
      <c r="H26" s="140">
        <v>1991</v>
      </c>
      <c r="I26" s="157">
        <v>24.091000000000001</v>
      </c>
      <c r="J26" s="142">
        <v>0</v>
      </c>
      <c r="K26" s="141">
        <f t="shared" si="0"/>
        <v>0</v>
      </c>
      <c r="L26" s="162">
        <v>42.36</v>
      </c>
      <c r="M26" s="138"/>
      <c r="N26" s="139">
        <v>22</v>
      </c>
      <c r="O26" s="167">
        <v>39.97518657509562</v>
      </c>
      <c r="P26"/>
      <c r="Q26"/>
      <c r="R26"/>
    </row>
    <row r="27" spans="1:18" ht="15.5" customHeight="1" x14ac:dyDescent="0.55000000000000004">
      <c r="A27" s="109">
        <v>1992</v>
      </c>
      <c r="B27" s="110">
        <v>25.754999999999999</v>
      </c>
      <c r="C27" s="111">
        <v>43.012</v>
      </c>
      <c r="D27" s="99"/>
      <c r="E27" s="112"/>
      <c r="F27" s="111"/>
      <c r="G27" s="94"/>
      <c r="H27" s="140">
        <v>1992</v>
      </c>
      <c r="I27" s="157">
        <v>25.754999999999999</v>
      </c>
      <c r="J27" s="142">
        <v>0</v>
      </c>
      <c r="K27" s="141">
        <f t="shared" si="0"/>
        <v>0</v>
      </c>
      <c r="L27" s="162">
        <v>43.012</v>
      </c>
      <c r="M27" s="138"/>
      <c r="N27" s="139">
        <v>23</v>
      </c>
      <c r="O27" s="167">
        <v>41.846863667322246</v>
      </c>
      <c r="P27"/>
      <c r="Q27"/>
      <c r="R27"/>
    </row>
    <row r="28" spans="1:18" ht="15.5" customHeight="1" x14ac:dyDescent="0.55000000000000004">
      <c r="A28" s="109">
        <v>1993</v>
      </c>
      <c r="B28" s="110">
        <v>26.238</v>
      </c>
      <c r="C28" s="111">
        <v>40.201999999999998</v>
      </c>
      <c r="D28" s="99"/>
      <c r="E28" s="112"/>
      <c r="F28" s="111"/>
      <c r="G28" s="94"/>
      <c r="H28" s="140">
        <v>1993</v>
      </c>
      <c r="I28" s="157">
        <v>26.238</v>
      </c>
      <c r="J28" s="142">
        <v>0</v>
      </c>
      <c r="K28" s="141">
        <f t="shared" si="0"/>
        <v>0</v>
      </c>
      <c r="L28" s="162">
        <v>40.201999999999998</v>
      </c>
      <c r="M28" s="138"/>
      <c r="N28" s="139">
        <v>24</v>
      </c>
      <c r="O28" s="167">
        <v>42.390144938683697</v>
      </c>
      <c r="P28"/>
      <c r="Q28"/>
      <c r="R28"/>
    </row>
    <row r="29" spans="1:18" ht="15.5" customHeight="1" x14ac:dyDescent="0.55000000000000004">
      <c r="A29" s="109">
        <v>1994</v>
      </c>
      <c r="B29" s="110">
        <v>27.974</v>
      </c>
      <c r="C29" s="111">
        <v>40.497999999999998</v>
      </c>
      <c r="D29" s="99"/>
      <c r="E29" s="112"/>
      <c r="F29" s="111"/>
      <c r="G29" s="94"/>
      <c r="H29" s="140">
        <v>1994</v>
      </c>
      <c r="I29" s="157">
        <v>27.974</v>
      </c>
      <c r="J29" s="142">
        <v>0</v>
      </c>
      <c r="K29" s="141">
        <f t="shared" si="0"/>
        <v>0</v>
      </c>
      <c r="L29" s="162">
        <v>40.497999999999998</v>
      </c>
      <c r="M29" s="138"/>
      <c r="N29" s="139">
        <v>25</v>
      </c>
      <c r="O29" s="167">
        <v>44.342808058939362</v>
      </c>
      <c r="P29"/>
      <c r="Q29"/>
      <c r="R29"/>
    </row>
    <row r="30" spans="1:18" ht="15.5" customHeight="1" x14ac:dyDescent="0.55000000000000004">
      <c r="A30" s="109">
        <v>1995</v>
      </c>
      <c r="B30" s="110">
        <v>31.027000000000001</v>
      </c>
      <c r="C30" s="111">
        <v>41.530999999999999</v>
      </c>
      <c r="D30" s="99"/>
      <c r="E30" s="112"/>
      <c r="F30" s="111"/>
      <c r="G30" s="94"/>
      <c r="H30" s="140">
        <v>1995</v>
      </c>
      <c r="I30" s="157">
        <v>31.027000000000001</v>
      </c>
      <c r="J30" s="142">
        <v>0</v>
      </c>
      <c r="K30" s="141">
        <f t="shared" si="0"/>
        <v>0</v>
      </c>
      <c r="L30" s="162">
        <v>41.530999999999999</v>
      </c>
      <c r="M30" s="138"/>
      <c r="N30" s="139">
        <v>26</v>
      </c>
      <c r="O30" s="167">
        <v>47.776840608559482</v>
      </c>
      <c r="P30"/>
      <c r="Q30"/>
      <c r="R30"/>
    </row>
    <row r="31" spans="1:18" ht="15.5" customHeight="1" x14ac:dyDescent="0.55000000000000004">
      <c r="A31" s="109">
        <v>1996</v>
      </c>
      <c r="B31" s="110">
        <v>31.687000000000001</v>
      </c>
      <c r="C31" s="111">
        <v>44.731000000000002</v>
      </c>
      <c r="D31" s="99"/>
      <c r="E31" s="112"/>
      <c r="F31" s="111"/>
      <c r="G31" s="94"/>
      <c r="H31" s="140">
        <v>1996</v>
      </c>
      <c r="I31" s="157">
        <v>31.687000000000001</v>
      </c>
      <c r="J31" s="142">
        <v>0</v>
      </c>
      <c r="K31" s="141">
        <f t="shared" si="0"/>
        <v>0</v>
      </c>
      <c r="L31" s="162">
        <v>44.731000000000002</v>
      </c>
      <c r="M31" s="138"/>
      <c r="N31" s="139">
        <v>27</v>
      </c>
      <c r="O31" s="167">
        <v>48.519212532158988</v>
      </c>
      <c r="P31"/>
      <c r="Q31"/>
      <c r="R31"/>
    </row>
    <row r="32" spans="1:18" ht="15.5" customHeight="1" x14ac:dyDescent="0.55000000000000004">
      <c r="A32" s="109">
        <v>1997</v>
      </c>
      <c r="B32" s="110">
        <v>31.527999999999999</v>
      </c>
      <c r="C32" s="111">
        <v>50.938000000000002</v>
      </c>
      <c r="D32" s="99"/>
      <c r="E32" s="112"/>
      <c r="F32" s="111"/>
      <c r="G32" s="94"/>
      <c r="H32" s="140">
        <v>1997</v>
      </c>
      <c r="I32" s="157">
        <v>31.527999999999999</v>
      </c>
      <c r="J32" s="142">
        <v>0</v>
      </c>
      <c r="K32" s="141">
        <f t="shared" si="0"/>
        <v>0</v>
      </c>
      <c r="L32" s="162">
        <v>50.938000000000002</v>
      </c>
      <c r="M32" s="138"/>
      <c r="N32" s="139">
        <v>28</v>
      </c>
      <c r="O32" s="167">
        <v>48.340368386928191</v>
      </c>
      <c r="P32"/>
      <c r="Q32"/>
      <c r="R32"/>
    </row>
    <row r="33" spans="1:18" ht="15.5" customHeight="1" x14ac:dyDescent="0.55000000000000004">
      <c r="A33" s="109">
        <v>1998</v>
      </c>
      <c r="B33" s="110">
        <v>31.361000000000001</v>
      </c>
      <c r="C33" s="111">
        <v>50.645000000000003</v>
      </c>
      <c r="D33" s="99"/>
      <c r="E33" s="112"/>
      <c r="F33" s="111"/>
      <c r="G33" s="94"/>
      <c r="H33" s="140">
        <v>1998</v>
      </c>
      <c r="I33" s="157">
        <v>31.361000000000001</v>
      </c>
      <c r="J33" s="142">
        <v>0</v>
      </c>
      <c r="K33" s="141">
        <f t="shared" si="0"/>
        <v>0</v>
      </c>
      <c r="L33" s="162">
        <v>50.645000000000003</v>
      </c>
      <c r="M33" s="138"/>
      <c r="N33" s="139">
        <v>29</v>
      </c>
      <c r="O33" s="167">
        <v>48.152525794138626</v>
      </c>
      <c r="P33"/>
      <c r="Q33"/>
      <c r="R33"/>
    </row>
    <row r="34" spans="1:18" ht="15.5" customHeight="1" x14ac:dyDescent="0.55000000000000004">
      <c r="A34" s="109">
        <v>1999</v>
      </c>
      <c r="B34" s="110">
        <v>32.575000000000003</v>
      </c>
      <c r="C34" s="111">
        <v>47.548000000000002</v>
      </c>
      <c r="D34" s="99"/>
      <c r="E34" s="112"/>
      <c r="F34" s="111"/>
      <c r="G34" s="94"/>
      <c r="H34" s="140">
        <v>1999</v>
      </c>
      <c r="I34" s="157">
        <v>32.575000000000003</v>
      </c>
      <c r="J34" s="142">
        <v>0</v>
      </c>
      <c r="K34" s="141">
        <f t="shared" si="0"/>
        <v>0</v>
      </c>
      <c r="L34" s="162">
        <v>47.548000000000002</v>
      </c>
      <c r="M34" s="138"/>
      <c r="N34" s="139">
        <v>30</v>
      </c>
      <c r="O34" s="167">
        <v>49.518040211183774</v>
      </c>
      <c r="P34"/>
      <c r="Q34"/>
      <c r="R34"/>
    </row>
    <row r="35" spans="1:18" ht="15.5" customHeight="1" x14ac:dyDescent="0.55000000000000004">
      <c r="A35" s="109">
        <v>2000</v>
      </c>
      <c r="B35" s="110">
        <v>33.529000000000003</v>
      </c>
      <c r="C35" s="111">
        <v>51.654000000000003</v>
      </c>
      <c r="D35" s="99"/>
      <c r="E35" s="112"/>
      <c r="F35" s="111"/>
      <c r="G35" s="94"/>
      <c r="H35" s="140">
        <v>2000</v>
      </c>
      <c r="I35" s="157">
        <v>33.529000000000003</v>
      </c>
      <c r="J35" s="142">
        <v>0</v>
      </c>
      <c r="K35" s="141">
        <f t="shared" si="0"/>
        <v>0</v>
      </c>
      <c r="L35" s="162">
        <v>51.654000000000003</v>
      </c>
      <c r="M35" s="138"/>
      <c r="N35" s="139">
        <v>31</v>
      </c>
      <c r="O35" s="167">
        <v>50.591105082568511</v>
      </c>
      <c r="P35"/>
      <c r="Q35"/>
      <c r="R35"/>
    </row>
    <row r="36" spans="1:18" ht="15.5" customHeight="1" x14ac:dyDescent="0.55000000000000004">
      <c r="A36" s="109">
        <v>2001</v>
      </c>
      <c r="B36" s="110">
        <v>33.372</v>
      </c>
      <c r="C36" s="111">
        <v>48.978999999999999</v>
      </c>
      <c r="D36" s="99"/>
      <c r="E36" s="112"/>
      <c r="F36" s="111"/>
      <c r="G36" s="94"/>
      <c r="H36" s="140">
        <v>2001</v>
      </c>
      <c r="I36" s="157">
        <v>33.372</v>
      </c>
      <c r="J36" s="142">
        <v>0</v>
      </c>
      <c r="K36" s="141">
        <f t="shared" si="0"/>
        <v>0</v>
      </c>
      <c r="L36" s="162">
        <v>48.978999999999999</v>
      </c>
      <c r="M36" s="138"/>
      <c r="N36" s="139">
        <v>32</v>
      </c>
      <c r="O36" s="167">
        <v>50.414510549227408</v>
      </c>
      <c r="P36"/>
      <c r="Q36"/>
      <c r="R36"/>
    </row>
    <row r="37" spans="1:18" ht="15.5" customHeight="1" x14ac:dyDescent="0.55000000000000004">
      <c r="A37" s="109">
        <v>2002</v>
      </c>
      <c r="B37" s="110">
        <v>34.718000000000004</v>
      </c>
      <c r="C37" s="111">
        <v>52.109000000000002</v>
      </c>
      <c r="D37" s="99"/>
      <c r="E37" s="112"/>
      <c r="F37" s="111"/>
      <c r="G37" s="94"/>
      <c r="H37" s="140">
        <v>2002</v>
      </c>
      <c r="I37" s="157">
        <v>34.718000000000004</v>
      </c>
      <c r="J37" s="142">
        <v>0</v>
      </c>
      <c r="K37" s="141">
        <f t="shared" si="0"/>
        <v>0</v>
      </c>
      <c r="L37" s="162">
        <v>52.109000000000002</v>
      </c>
      <c r="M37" s="138"/>
      <c r="N37" s="139">
        <v>33</v>
      </c>
      <c r="O37" s="167">
        <v>51.92849935099246</v>
      </c>
      <c r="P37"/>
      <c r="Q37"/>
      <c r="R37"/>
    </row>
    <row r="38" spans="1:18" ht="15.5" customHeight="1" x14ac:dyDescent="0.55000000000000004">
      <c r="A38" s="109">
        <v>2003</v>
      </c>
      <c r="B38" s="110">
        <v>38.973999999999997</v>
      </c>
      <c r="C38" s="111">
        <v>54.548000000000002</v>
      </c>
      <c r="D38" s="99"/>
      <c r="E38" s="112"/>
      <c r="F38" s="111"/>
      <c r="G38" s="94"/>
      <c r="H38" s="140">
        <v>2003</v>
      </c>
      <c r="I38" s="157">
        <v>38.973999999999997</v>
      </c>
      <c r="J38" s="142">
        <v>0</v>
      </c>
      <c r="K38" s="141">
        <f t="shared" si="0"/>
        <v>0</v>
      </c>
      <c r="L38" s="162">
        <v>54.548000000000002</v>
      </c>
      <c r="M38" s="138"/>
      <c r="N38" s="139">
        <v>34</v>
      </c>
      <c r="O38" s="167">
        <v>56.715673452264397</v>
      </c>
      <c r="P38"/>
      <c r="Q38"/>
      <c r="R38"/>
    </row>
    <row r="39" spans="1:18" ht="15.5" customHeight="1" x14ac:dyDescent="0.55000000000000004">
      <c r="A39" s="109">
        <v>2004</v>
      </c>
      <c r="B39" s="110">
        <v>43.887999999999998</v>
      </c>
      <c r="C39" s="111">
        <v>61.17</v>
      </c>
      <c r="D39" s="99"/>
      <c r="E39" s="112"/>
      <c r="F39" s="111"/>
      <c r="G39" s="94"/>
      <c r="H39" s="140">
        <v>2004</v>
      </c>
      <c r="I39" s="157">
        <v>43.887999999999998</v>
      </c>
      <c r="J39" s="142">
        <v>0</v>
      </c>
      <c r="K39" s="141">
        <f t="shared" si="0"/>
        <v>0</v>
      </c>
      <c r="L39" s="162">
        <v>61.17</v>
      </c>
      <c r="M39" s="138"/>
      <c r="N39" s="139">
        <v>35</v>
      </c>
      <c r="O39" s="167">
        <v>62.242969865246145</v>
      </c>
      <c r="P39"/>
      <c r="Q39"/>
      <c r="R39"/>
    </row>
    <row r="40" spans="1:18" ht="15.5" customHeight="1" x14ac:dyDescent="0.55000000000000004">
      <c r="A40" s="109">
        <v>2005</v>
      </c>
      <c r="B40" s="110">
        <v>47.557000000000002</v>
      </c>
      <c r="C40" s="111">
        <v>65.656999999999996</v>
      </c>
      <c r="D40" s="99"/>
      <c r="E40" s="112"/>
      <c r="F40" s="111"/>
      <c r="G40" s="94"/>
      <c r="H40" s="140">
        <v>2005</v>
      </c>
      <c r="I40" s="157">
        <v>47.557000000000002</v>
      </c>
      <c r="J40" s="142">
        <v>0</v>
      </c>
      <c r="K40" s="141">
        <f t="shared" si="0"/>
        <v>0</v>
      </c>
      <c r="L40" s="162">
        <v>65.656999999999996</v>
      </c>
      <c r="M40" s="138"/>
      <c r="N40" s="139">
        <v>36</v>
      </c>
      <c r="O40" s="167">
        <v>66.369882876892476</v>
      </c>
      <c r="P40"/>
      <c r="Q40"/>
      <c r="R40"/>
    </row>
    <row r="41" spans="1:18" ht="15.5" customHeight="1" x14ac:dyDescent="0.55000000000000004">
      <c r="A41" s="109">
        <v>2006</v>
      </c>
      <c r="B41" s="119">
        <v>51.555999999999997</v>
      </c>
      <c r="C41" s="120">
        <v>75.245999999999995</v>
      </c>
      <c r="D41" s="103"/>
      <c r="E41" s="121"/>
      <c r="F41" s="120"/>
      <c r="G41" s="96"/>
      <c r="H41" s="140">
        <v>2006</v>
      </c>
      <c r="I41" s="157">
        <v>51.555999999999997</v>
      </c>
      <c r="J41" s="144">
        <v>0</v>
      </c>
      <c r="K41" s="143">
        <f t="shared" si="0"/>
        <v>0</v>
      </c>
      <c r="L41" s="162">
        <v>75.245999999999995</v>
      </c>
      <c r="M41" s="145"/>
      <c r="N41" s="139">
        <v>37</v>
      </c>
      <c r="O41" s="167">
        <v>70.867981850338538</v>
      </c>
      <c r="P41"/>
      <c r="Q41"/>
      <c r="R41"/>
    </row>
    <row r="42" spans="1:18" ht="15.5" customHeight="1" x14ac:dyDescent="0.55000000000000004">
      <c r="A42" s="109">
        <v>2007</v>
      </c>
      <c r="B42" s="119">
        <v>58.171999999999997</v>
      </c>
      <c r="C42" s="120">
        <v>83.930999999999997</v>
      </c>
      <c r="D42" s="103"/>
      <c r="E42" s="121"/>
      <c r="F42" s="120"/>
      <c r="G42" s="96"/>
      <c r="H42" s="140">
        <v>2007</v>
      </c>
      <c r="I42" s="157">
        <v>58.171999999999997</v>
      </c>
      <c r="J42" s="144">
        <v>0</v>
      </c>
      <c r="K42" s="143">
        <f t="shared" si="0"/>
        <v>0</v>
      </c>
      <c r="L42" s="162">
        <v>83.930999999999997</v>
      </c>
      <c r="M42" s="145"/>
      <c r="N42" s="139">
        <v>38</v>
      </c>
      <c r="O42" s="167">
        <v>78.309697981451123</v>
      </c>
      <c r="P42"/>
      <c r="Q42"/>
      <c r="R42"/>
    </row>
    <row r="43" spans="1:18" ht="15.5" customHeight="1" thickBot="1" x14ac:dyDescent="0.6">
      <c r="A43" s="113">
        <v>2008</v>
      </c>
      <c r="B43" s="122">
        <v>63.957999999999998</v>
      </c>
      <c r="C43" s="123">
        <v>81.018000000000001</v>
      </c>
      <c r="D43" s="103"/>
      <c r="E43" s="124"/>
      <c r="F43" s="123"/>
      <c r="G43" s="96"/>
      <c r="H43" s="146">
        <v>2008</v>
      </c>
      <c r="I43" s="158">
        <v>63.957999999999998</v>
      </c>
      <c r="J43" s="148">
        <v>0</v>
      </c>
      <c r="K43" s="147">
        <f t="shared" si="0"/>
        <v>0</v>
      </c>
      <c r="L43" s="163">
        <v>81.018000000000001</v>
      </c>
      <c r="M43" s="145"/>
      <c r="N43" s="139">
        <v>39</v>
      </c>
      <c r="O43" s="167">
        <v>84.817825178340101</v>
      </c>
      <c r="P43"/>
      <c r="Q43"/>
      <c r="R43"/>
    </row>
    <row r="44" spans="1:18" ht="15.5" customHeight="1" thickTop="1" x14ac:dyDescent="0.55000000000000004">
      <c r="A44" s="114">
        <v>2009</v>
      </c>
      <c r="B44" s="125"/>
      <c r="C44" s="126"/>
      <c r="D44" s="103"/>
      <c r="E44" s="127">
        <v>60.673000000000002</v>
      </c>
      <c r="F44" s="126">
        <v>54.170999999999999</v>
      </c>
      <c r="G44" s="96"/>
      <c r="H44" s="149">
        <v>2009</v>
      </c>
      <c r="I44" s="159">
        <v>60.673000000000002</v>
      </c>
      <c r="J44" s="151">
        <v>1</v>
      </c>
      <c r="K44" s="150">
        <f t="shared" si="0"/>
        <v>54.170999999999999</v>
      </c>
      <c r="L44" s="164">
        <v>54.170999999999999</v>
      </c>
      <c r="M44" s="145"/>
      <c r="N44" s="139">
        <v>40</v>
      </c>
      <c r="O44" s="167">
        <v>51.745586639229025</v>
      </c>
      <c r="P44"/>
      <c r="Q44"/>
      <c r="R44"/>
    </row>
    <row r="45" spans="1:18" ht="15.5" customHeight="1" x14ac:dyDescent="0.55000000000000004">
      <c r="A45" s="109">
        <v>2010</v>
      </c>
      <c r="B45" s="119"/>
      <c r="C45" s="120"/>
      <c r="D45" s="103"/>
      <c r="E45" s="121">
        <v>66.436000000000007</v>
      </c>
      <c r="F45" s="120">
        <v>67.400000000000006</v>
      </c>
      <c r="G45" s="96"/>
      <c r="H45" s="140">
        <v>2010</v>
      </c>
      <c r="I45" s="157">
        <v>66.436000000000007</v>
      </c>
      <c r="J45" s="144">
        <v>1</v>
      </c>
      <c r="K45" s="143">
        <f t="shared" si="0"/>
        <v>67.400000000000006</v>
      </c>
      <c r="L45" s="162">
        <v>67.400000000000006</v>
      </c>
      <c r="M45" s="145"/>
      <c r="N45" s="139">
        <v>41</v>
      </c>
      <c r="O45" s="167">
        <v>57.930860437729912</v>
      </c>
      <c r="P45"/>
      <c r="Q45"/>
      <c r="R45"/>
    </row>
    <row r="46" spans="1:18" ht="15.5" customHeight="1" x14ac:dyDescent="0.55000000000000004">
      <c r="A46" s="109">
        <v>2011</v>
      </c>
      <c r="B46" s="110"/>
      <c r="C46" s="111"/>
      <c r="D46" s="99"/>
      <c r="E46" s="112">
        <v>73.831000000000003</v>
      </c>
      <c r="F46" s="111">
        <v>65.546000000000006</v>
      </c>
      <c r="G46" s="94"/>
      <c r="H46" s="140">
        <v>2011</v>
      </c>
      <c r="I46" s="157">
        <v>73.831000000000003</v>
      </c>
      <c r="J46" s="142">
        <v>1</v>
      </c>
      <c r="K46" s="141">
        <f t="shared" si="0"/>
        <v>65.546000000000006</v>
      </c>
      <c r="L46" s="162">
        <v>65.546000000000006</v>
      </c>
      <c r="M46" s="138"/>
      <c r="N46" s="139">
        <v>42</v>
      </c>
      <c r="O46" s="167">
        <v>66.290421552309994</v>
      </c>
      <c r="P46"/>
      <c r="Q46"/>
      <c r="R46"/>
    </row>
    <row r="47" spans="1:18" ht="15.5" customHeight="1" x14ac:dyDescent="0.55000000000000004">
      <c r="A47" s="109">
        <v>2012</v>
      </c>
      <c r="B47" s="110"/>
      <c r="C47" s="111"/>
      <c r="D47" s="99"/>
      <c r="E47" s="112">
        <v>75.358000000000004</v>
      </c>
      <c r="F47" s="111">
        <v>63.747999999999998</v>
      </c>
      <c r="G47" s="94"/>
      <c r="H47" s="140">
        <v>2012</v>
      </c>
      <c r="I47" s="157">
        <v>75.358000000000004</v>
      </c>
      <c r="J47" s="142">
        <v>1</v>
      </c>
      <c r="K47" s="141">
        <f t="shared" si="0"/>
        <v>63.747999999999998</v>
      </c>
      <c r="L47" s="162">
        <v>63.747999999999998</v>
      </c>
      <c r="M47" s="138"/>
      <c r="N47" s="139">
        <v>43</v>
      </c>
      <c r="O47" s="167">
        <v>68.048364217185878</v>
      </c>
      <c r="P47"/>
      <c r="Q47"/>
      <c r="R47"/>
    </row>
    <row r="48" spans="1:18" ht="15.5" customHeight="1" x14ac:dyDescent="0.55000000000000004">
      <c r="A48" s="109">
        <v>2013</v>
      </c>
      <c r="B48" s="110"/>
      <c r="C48" s="111"/>
      <c r="D48" s="99"/>
      <c r="E48" s="112">
        <v>77.528000000000006</v>
      </c>
      <c r="F48" s="111">
        <v>69.774000000000001</v>
      </c>
      <c r="G48" s="94"/>
      <c r="H48" s="140">
        <v>2013</v>
      </c>
      <c r="I48" s="157">
        <v>77.528000000000006</v>
      </c>
      <c r="J48" s="142">
        <v>1</v>
      </c>
      <c r="K48" s="141">
        <f t="shared" si="0"/>
        <v>69.774000000000001</v>
      </c>
      <c r="L48" s="162">
        <v>69.774000000000001</v>
      </c>
      <c r="M48" s="138"/>
      <c r="N48" s="139">
        <v>44</v>
      </c>
      <c r="O48" s="167">
        <v>70.353913147413806</v>
      </c>
      <c r="P48"/>
      <c r="Q48"/>
      <c r="R48"/>
    </row>
    <row r="49" spans="1:18" ht="15.5" customHeight="1" x14ac:dyDescent="0.55000000000000004">
      <c r="A49" s="109">
        <v>2014</v>
      </c>
      <c r="B49" s="110"/>
      <c r="C49" s="111"/>
      <c r="D49" s="99"/>
      <c r="E49" s="112">
        <v>79.488</v>
      </c>
      <c r="F49" s="111">
        <v>73.093000000000004</v>
      </c>
      <c r="G49" s="94"/>
      <c r="H49" s="140">
        <v>2014</v>
      </c>
      <c r="I49" s="157">
        <v>79.488</v>
      </c>
      <c r="J49" s="142">
        <v>1</v>
      </c>
      <c r="K49" s="141">
        <f t="shared" si="0"/>
        <v>73.093000000000004</v>
      </c>
      <c r="L49" s="162">
        <v>73.093000000000004</v>
      </c>
      <c r="M49" s="138"/>
      <c r="N49" s="139">
        <v>45</v>
      </c>
      <c r="O49" s="167">
        <v>72.484023303674078</v>
      </c>
      <c r="P49"/>
      <c r="Q49"/>
      <c r="R49"/>
    </row>
    <row r="50" spans="1:18" ht="15.5" customHeight="1" x14ac:dyDescent="0.55000000000000004">
      <c r="A50" s="109">
        <v>2015</v>
      </c>
      <c r="B50" s="110"/>
      <c r="C50" s="111"/>
      <c r="D50" s="99"/>
      <c r="E50" s="112">
        <v>75.096000000000004</v>
      </c>
      <c r="F50" s="111">
        <v>75.614000000000004</v>
      </c>
      <c r="G50" s="94"/>
      <c r="H50" s="140">
        <v>2015</v>
      </c>
      <c r="I50" s="157">
        <v>75.096000000000004</v>
      </c>
      <c r="J50" s="142">
        <v>1</v>
      </c>
      <c r="K50" s="141">
        <f t="shared" si="0"/>
        <v>75.614000000000004</v>
      </c>
      <c r="L50" s="162">
        <v>75.614000000000004</v>
      </c>
      <c r="M50" s="138"/>
      <c r="N50" s="139">
        <v>46</v>
      </c>
      <c r="O50" s="167">
        <v>67.487280704324178</v>
      </c>
      <c r="P50"/>
      <c r="Q50"/>
      <c r="R50"/>
    </row>
    <row r="51" spans="1:18" ht="15.5" customHeight="1" x14ac:dyDescent="0.55000000000000004">
      <c r="A51" s="109">
        <v>2016</v>
      </c>
      <c r="B51" s="110"/>
      <c r="C51" s="111"/>
      <c r="D51" s="99"/>
      <c r="E51" s="112">
        <v>76.343000000000004</v>
      </c>
      <c r="F51" s="111">
        <v>70.036000000000001</v>
      </c>
      <c r="G51" s="94"/>
      <c r="H51" s="140">
        <v>2016</v>
      </c>
      <c r="I51" s="157">
        <v>76.343000000000004</v>
      </c>
      <c r="J51" s="142">
        <v>1</v>
      </c>
      <c r="K51" s="141">
        <f t="shared" si="0"/>
        <v>70.036000000000001</v>
      </c>
      <c r="L51" s="162">
        <v>70.036000000000001</v>
      </c>
      <c r="M51" s="138"/>
      <c r="N51" s="139">
        <v>47</v>
      </c>
      <c r="O51" s="167">
        <v>69.015136364939153</v>
      </c>
      <c r="P51"/>
      <c r="Q51"/>
      <c r="R51"/>
    </row>
    <row r="52" spans="1:18" ht="15.5" customHeight="1" x14ac:dyDescent="0.55000000000000004">
      <c r="A52" s="109">
        <v>2017</v>
      </c>
      <c r="B52" s="110"/>
      <c r="C52" s="111"/>
      <c r="D52" s="99"/>
      <c r="E52" s="112">
        <v>81.228999999999999</v>
      </c>
      <c r="F52" s="111">
        <v>78.286000000000001</v>
      </c>
      <c r="G52" s="94"/>
      <c r="H52" s="140">
        <v>2017</v>
      </c>
      <c r="I52" s="157">
        <v>81.228999999999999</v>
      </c>
      <c r="J52" s="142">
        <v>1</v>
      </c>
      <c r="K52" s="141">
        <f t="shared" si="0"/>
        <v>78.286000000000001</v>
      </c>
      <c r="L52" s="162">
        <v>78.286000000000001</v>
      </c>
      <c r="M52" s="138"/>
      <c r="N52" s="139">
        <v>48</v>
      </c>
      <c r="O52" s="167">
        <v>74.325730817960974</v>
      </c>
      <c r="P52"/>
      <c r="Q52"/>
      <c r="R52"/>
    </row>
    <row r="53" spans="1:18" ht="15.5" customHeight="1" x14ac:dyDescent="0.55000000000000004">
      <c r="A53" s="109">
        <v>2018</v>
      </c>
      <c r="B53" s="110"/>
      <c r="C53" s="111"/>
      <c r="D53" s="99"/>
      <c r="E53" s="112">
        <v>86.216999999999999</v>
      </c>
      <c r="F53" s="111">
        <v>81.478999999999999</v>
      </c>
      <c r="G53" s="94"/>
      <c r="H53" s="140">
        <v>2018</v>
      </c>
      <c r="I53" s="157">
        <v>86.216999999999999</v>
      </c>
      <c r="J53" s="142">
        <v>1</v>
      </c>
      <c r="K53" s="141">
        <f t="shared" si="0"/>
        <v>81.478999999999999</v>
      </c>
      <c r="L53" s="162">
        <v>81.478999999999999</v>
      </c>
      <c r="M53" s="138"/>
      <c r="N53" s="139">
        <v>49</v>
      </c>
      <c r="O53" s="167">
        <v>79.864581997230076</v>
      </c>
      <c r="P53"/>
      <c r="Q53"/>
      <c r="R53"/>
    </row>
    <row r="54" spans="1:18" ht="15.5" customHeight="1" x14ac:dyDescent="0.55000000000000004">
      <c r="A54" s="109">
        <v>2019</v>
      </c>
      <c r="B54" s="110"/>
      <c r="C54" s="111"/>
      <c r="D54" s="99"/>
      <c r="E54" s="112">
        <v>87.396000000000001</v>
      </c>
      <c r="F54" s="111">
        <v>76.932000000000002</v>
      </c>
      <c r="G54" s="94"/>
      <c r="H54" s="140">
        <v>2019</v>
      </c>
      <c r="I54" s="157">
        <v>87.396000000000001</v>
      </c>
      <c r="J54" s="142">
        <v>1</v>
      </c>
      <c r="K54" s="141">
        <f t="shared" si="0"/>
        <v>76.932000000000002</v>
      </c>
      <c r="L54" s="162">
        <v>76.932000000000002</v>
      </c>
      <c r="M54" s="138"/>
      <c r="N54" s="139">
        <v>50</v>
      </c>
      <c r="O54" s="167">
        <v>81.292805541752656</v>
      </c>
      <c r="P54"/>
      <c r="Q54"/>
      <c r="R54"/>
    </row>
    <row r="55" spans="1:18" ht="15.5" customHeight="1" x14ac:dyDescent="0.55000000000000004">
      <c r="A55" s="109">
        <v>2020</v>
      </c>
      <c r="B55" s="110"/>
      <c r="C55" s="111"/>
      <c r="D55" s="99"/>
      <c r="E55" s="112">
        <v>85.117000000000004</v>
      </c>
      <c r="F55" s="111">
        <v>68.399000000000001</v>
      </c>
      <c r="G55" s="94"/>
      <c r="H55" s="140">
        <v>2020</v>
      </c>
      <c r="I55" s="157">
        <v>85.117000000000004</v>
      </c>
      <c r="J55" s="142">
        <v>1</v>
      </c>
      <c r="K55" s="141">
        <f t="shared" si="0"/>
        <v>68.399000000000001</v>
      </c>
      <c r="L55" s="162">
        <v>68.399000000000001</v>
      </c>
      <c r="M55" s="138"/>
      <c r="N55" s="139">
        <v>51</v>
      </c>
      <c r="O55" s="167">
        <v>78.920933361780584</v>
      </c>
      <c r="P55"/>
      <c r="Q55"/>
      <c r="R55"/>
    </row>
    <row r="56" spans="1:18" ht="15.5" customHeight="1" x14ac:dyDescent="0.55000000000000004">
      <c r="A56" s="109">
        <v>2021</v>
      </c>
      <c r="B56" s="110"/>
      <c r="C56" s="111"/>
      <c r="D56" s="99"/>
      <c r="E56" s="112">
        <v>97.144000000000005</v>
      </c>
      <c r="F56" s="111">
        <v>83.090999999999994</v>
      </c>
      <c r="G56" s="94"/>
      <c r="H56" s="140">
        <v>2021</v>
      </c>
      <c r="I56" s="157">
        <v>97.144000000000005</v>
      </c>
      <c r="J56" s="142">
        <v>1</v>
      </c>
      <c r="K56" s="141">
        <f t="shared" si="0"/>
        <v>83.090999999999994</v>
      </c>
      <c r="L56" s="162">
        <v>83.090999999999994</v>
      </c>
      <c r="M56" s="138"/>
      <c r="N56" s="139">
        <v>52</v>
      </c>
      <c r="O56" s="167">
        <v>92.119148154359593</v>
      </c>
      <c r="P56"/>
      <c r="Q56"/>
      <c r="R56"/>
    </row>
    <row r="57" spans="1:18" ht="15.5" customHeight="1" x14ac:dyDescent="0.55000000000000004">
      <c r="A57" s="109">
        <v>2022</v>
      </c>
      <c r="B57" s="110"/>
      <c r="C57" s="111"/>
      <c r="D57" s="99"/>
      <c r="E57" s="112">
        <v>100.86799999999999</v>
      </c>
      <c r="F57" s="111">
        <v>98.174000000000007</v>
      </c>
      <c r="G57" s="94"/>
      <c r="H57" s="140">
        <v>2022</v>
      </c>
      <c r="I57" s="157">
        <v>100.86799999999999</v>
      </c>
      <c r="J57" s="142">
        <v>1</v>
      </c>
      <c r="K57" s="141">
        <f t="shared" si="0"/>
        <v>98.174000000000007</v>
      </c>
      <c r="L57" s="162">
        <v>98.174000000000007</v>
      </c>
      <c r="M57" s="138"/>
      <c r="N57" s="139">
        <v>53</v>
      </c>
      <c r="O57" s="167">
        <v>95.969321478884808</v>
      </c>
      <c r="P57"/>
      <c r="Q57"/>
      <c r="R57"/>
    </row>
    <row r="58" spans="1:18" ht="15.5" customHeight="1" thickBot="1" x14ac:dyDescent="0.6">
      <c r="A58" s="115">
        <v>2023</v>
      </c>
      <c r="B58" s="116"/>
      <c r="C58" s="117"/>
      <c r="D58" s="99"/>
      <c r="E58" s="118">
        <v>105.188</v>
      </c>
      <c r="F58" s="117">
        <v>100.873</v>
      </c>
      <c r="G58" s="94"/>
      <c r="H58" s="152">
        <v>2023</v>
      </c>
      <c r="I58" s="160">
        <v>105.188</v>
      </c>
      <c r="J58" s="154">
        <v>1</v>
      </c>
      <c r="K58" s="153">
        <f t="shared" si="0"/>
        <v>100.873</v>
      </c>
      <c r="L58" s="165">
        <v>100.873</v>
      </c>
      <c r="M58" s="138"/>
      <c r="N58" s="155">
        <v>54</v>
      </c>
      <c r="O58" s="168">
        <v>100.76789228122487</v>
      </c>
      <c r="P58"/>
      <c r="Q58"/>
      <c r="R58"/>
    </row>
    <row r="59" spans="1:18" ht="15.5" customHeight="1" x14ac:dyDescent="0.55000000000000004">
      <c r="H59" s="128"/>
      <c r="I59" s="129"/>
      <c r="J59" s="128"/>
      <c r="K59" s="129"/>
      <c r="L59" s="129"/>
      <c r="M59" s="129"/>
      <c r="N59" s="129"/>
      <c r="O59" s="129"/>
      <c r="P59"/>
      <c r="Q59"/>
      <c r="R59"/>
    </row>
  </sheetData>
  <phoneticPr fontId="1"/>
  <pageMargins left="0.51181102362204722" right="0.51181102362204722" top="0.74803149606299213" bottom="0.55118110236220474" header="0.31496062992125984" footer="0.11811023622047245"/>
  <pageSetup paperSize="8"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0225A-F48B-4435-89B5-93123B1FDCC9}">
  <sheetPr>
    <pageSetUpPr fitToPage="1"/>
  </sheetPr>
  <dimension ref="A1:AF82"/>
  <sheetViews>
    <sheetView zoomScale="80" zoomScaleNormal="80" workbookViewId="0"/>
  </sheetViews>
  <sheetFormatPr defaultRowHeight="18" x14ac:dyDescent="0.55000000000000004"/>
  <cols>
    <col min="1" max="1" width="8.6640625" style="2"/>
    <col min="2" max="2" width="15.83203125" customWidth="1"/>
    <col min="3" max="3" width="6.08203125" style="2" customWidth="1"/>
    <col min="4" max="4" width="7.1640625" customWidth="1"/>
    <col min="6" max="8" width="4" customWidth="1"/>
    <col min="23" max="23" width="3.1640625" customWidth="1"/>
  </cols>
  <sheetData>
    <row r="1" spans="1:29" x14ac:dyDescent="0.55000000000000004">
      <c r="B1" s="195" t="s">
        <v>55</v>
      </c>
      <c r="E1" s="194" t="s">
        <v>56</v>
      </c>
    </row>
    <row r="2" spans="1:29" x14ac:dyDescent="0.55000000000000004">
      <c r="B2" s="1" t="s">
        <v>3</v>
      </c>
      <c r="E2" s="1" t="s">
        <v>50</v>
      </c>
    </row>
    <row r="3" spans="1:29" x14ac:dyDescent="0.55000000000000004">
      <c r="A3" s="185" t="s">
        <v>0</v>
      </c>
      <c r="B3" s="64" t="s">
        <v>2</v>
      </c>
      <c r="C3" s="64" t="s">
        <v>4</v>
      </c>
      <c r="D3" s="64" t="s">
        <v>5</v>
      </c>
      <c r="E3" s="183" t="s">
        <v>1</v>
      </c>
      <c r="I3" t="s">
        <v>6</v>
      </c>
      <c r="X3" t="s">
        <v>6</v>
      </c>
    </row>
    <row r="4" spans="1:29" ht="18.5" thickBot="1" x14ac:dyDescent="0.6">
      <c r="A4" s="186">
        <v>1970</v>
      </c>
      <c r="B4" s="15">
        <v>3.4209999999999998</v>
      </c>
      <c r="C4" s="25">
        <v>0</v>
      </c>
      <c r="D4" s="15">
        <f t="shared" ref="D4:D35" si="0">+E4*C4</f>
        <v>0</v>
      </c>
      <c r="E4" s="26">
        <v>6.9539999999999997</v>
      </c>
    </row>
    <row r="5" spans="1:29" x14ac:dyDescent="0.55000000000000004">
      <c r="A5" s="187">
        <v>1971</v>
      </c>
      <c r="B5" s="18">
        <v>3.7650000000000001</v>
      </c>
      <c r="C5" s="27">
        <v>0</v>
      </c>
      <c r="D5" s="18">
        <f t="shared" si="0"/>
        <v>0</v>
      </c>
      <c r="E5" s="28">
        <v>8.3930000000000007</v>
      </c>
      <c r="I5" s="6" t="s">
        <v>7</v>
      </c>
      <c r="J5" s="6"/>
      <c r="X5" s="6" t="s">
        <v>7</v>
      </c>
      <c r="Y5" s="6"/>
    </row>
    <row r="6" spans="1:29" x14ac:dyDescent="0.55000000000000004">
      <c r="A6" s="187">
        <v>1972</v>
      </c>
      <c r="B6" s="18">
        <v>4.3330000000000002</v>
      </c>
      <c r="C6" s="27">
        <v>0</v>
      </c>
      <c r="D6" s="18">
        <f t="shared" si="0"/>
        <v>0</v>
      </c>
      <c r="E6" s="28">
        <v>8.8059999999999992</v>
      </c>
      <c r="I6" s="3" t="s">
        <v>8</v>
      </c>
      <c r="J6" s="3">
        <v>0.93543588581800818</v>
      </c>
      <c r="X6" s="3" t="s">
        <v>8</v>
      </c>
      <c r="Y6" s="3">
        <v>0.9744953750374552</v>
      </c>
    </row>
    <row r="7" spans="1:29" x14ac:dyDescent="0.55000000000000004">
      <c r="A7" s="187">
        <v>1973</v>
      </c>
      <c r="B7" s="18">
        <v>5.2709999999999999</v>
      </c>
      <c r="C7" s="27">
        <v>0</v>
      </c>
      <c r="D7" s="18">
        <f t="shared" si="0"/>
        <v>0</v>
      </c>
      <c r="E7" s="28">
        <v>10.031000000000001</v>
      </c>
      <c r="I7" s="3" t="s">
        <v>9</v>
      </c>
      <c r="J7" s="8">
        <v>0.87504029647612169</v>
      </c>
      <c r="X7" s="3" t="s">
        <v>9</v>
      </c>
      <c r="Y7" s="8">
        <v>0.94964123596939054</v>
      </c>
    </row>
    <row r="8" spans="1:29" x14ac:dyDescent="0.55000000000000004">
      <c r="A8" s="187">
        <v>1974</v>
      </c>
      <c r="B8" s="18">
        <v>5.9710000000000001</v>
      </c>
      <c r="C8" s="27">
        <v>0</v>
      </c>
      <c r="D8" s="18">
        <f t="shared" si="0"/>
        <v>0</v>
      </c>
      <c r="E8" s="28">
        <v>16.207999999999998</v>
      </c>
      <c r="I8" s="3" t="s">
        <v>10</v>
      </c>
      <c r="J8" s="3">
        <v>0.87263722525450871</v>
      </c>
      <c r="X8" s="3" t="s">
        <v>10</v>
      </c>
      <c r="Y8" s="3">
        <v>0.94661971012755397</v>
      </c>
    </row>
    <row r="9" spans="1:29" x14ac:dyDescent="0.55000000000000004">
      <c r="A9" s="187">
        <v>1975</v>
      </c>
      <c r="B9" s="18">
        <v>6.6779999999999999</v>
      </c>
      <c r="C9" s="27">
        <v>0</v>
      </c>
      <c r="D9" s="18">
        <f t="shared" si="0"/>
        <v>0</v>
      </c>
      <c r="E9" s="28">
        <v>16.545000000000002</v>
      </c>
      <c r="I9" s="3" t="s">
        <v>11</v>
      </c>
      <c r="J9" s="3">
        <v>8.4716022261266897</v>
      </c>
      <c r="X9" s="3" t="s">
        <v>11</v>
      </c>
      <c r="Y9" s="3">
        <v>5.4844712429275067</v>
      </c>
    </row>
    <row r="10" spans="1:29" ht="18.5" thickBot="1" x14ac:dyDescent="0.6">
      <c r="A10" s="187">
        <v>1976</v>
      </c>
      <c r="B10" s="18">
        <v>7.2149999999999999</v>
      </c>
      <c r="C10" s="27">
        <v>0</v>
      </c>
      <c r="D10" s="18">
        <f t="shared" si="0"/>
        <v>0</v>
      </c>
      <c r="E10" s="28">
        <v>19.934999999999999</v>
      </c>
      <c r="I10" s="4" t="s">
        <v>12</v>
      </c>
      <c r="J10" s="7">
        <v>54</v>
      </c>
      <c r="X10" s="4" t="s">
        <v>12</v>
      </c>
      <c r="Y10" s="7">
        <v>54</v>
      </c>
    </row>
    <row r="11" spans="1:29" x14ac:dyDescent="0.55000000000000004">
      <c r="A11" s="187">
        <v>1977</v>
      </c>
      <c r="B11" s="18">
        <v>8.1240000000000006</v>
      </c>
      <c r="C11" s="27">
        <v>0</v>
      </c>
      <c r="D11" s="18">
        <f t="shared" si="0"/>
        <v>0</v>
      </c>
      <c r="E11" s="28">
        <v>21.648</v>
      </c>
    </row>
    <row r="12" spans="1:29" ht="18.5" thickBot="1" x14ac:dyDescent="0.6">
      <c r="A12" s="187">
        <v>1978</v>
      </c>
      <c r="B12" s="18">
        <v>9.6240000000000006</v>
      </c>
      <c r="C12" s="27">
        <v>0</v>
      </c>
      <c r="D12" s="18">
        <f t="shared" si="0"/>
        <v>0</v>
      </c>
      <c r="E12" s="28">
        <v>20.556000000000001</v>
      </c>
      <c r="I12" t="s">
        <v>13</v>
      </c>
      <c r="X12" t="s">
        <v>13</v>
      </c>
    </row>
    <row r="13" spans="1:29" x14ac:dyDescent="0.55000000000000004">
      <c r="A13" s="187">
        <v>1979</v>
      </c>
      <c r="B13" s="18">
        <v>11.074999999999999</v>
      </c>
      <c r="C13" s="27">
        <v>0</v>
      </c>
      <c r="D13" s="18">
        <f t="shared" si="0"/>
        <v>0</v>
      </c>
      <c r="E13" s="28">
        <v>22.532</v>
      </c>
      <c r="I13" s="5"/>
      <c r="J13" s="5" t="s">
        <v>18</v>
      </c>
      <c r="K13" s="5" t="s">
        <v>19</v>
      </c>
      <c r="L13" s="5" t="s">
        <v>20</v>
      </c>
      <c r="M13" s="5" t="s">
        <v>21</v>
      </c>
      <c r="N13" s="5" t="s">
        <v>22</v>
      </c>
      <c r="X13" s="5"/>
      <c r="Y13" s="5" t="s">
        <v>18</v>
      </c>
      <c r="Z13" s="5" t="s">
        <v>19</v>
      </c>
      <c r="AA13" s="5" t="s">
        <v>20</v>
      </c>
      <c r="AB13" s="5" t="s">
        <v>21</v>
      </c>
      <c r="AC13" s="5" t="s">
        <v>22</v>
      </c>
    </row>
    <row r="14" spans="1:29" x14ac:dyDescent="0.55000000000000004">
      <c r="A14" s="187">
        <v>1980</v>
      </c>
      <c r="B14" s="18">
        <v>12.356999999999999</v>
      </c>
      <c r="C14" s="27">
        <v>0</v>
      </c>
      <c r="D14" s="18">
        <f t="shared" si="0"/>
        <v>0</v>
      </c>
      <c r="E14" s="28">
        <v>29.382000000000001</v>
      </c>
      <c r="I14" s="3" t="s">
        <v>14</v>
      </c>
      <c r="J14" s="3">
        <v>1</v>
      </c>
      <c r="K14" s="3">
        <v>26133.19579439217</v>
      </c>
      <c r="L14" s="3">
        <v>26133.19579439217</v>
      </c>
      <c r="M14" s="3">
        <v>364.13414991868484</v>
      </c>
      <c r="N14" s="3">
        <v>3.8522534671074786E-25</v>
      </c>
      <c r="X14" s="3" t="s">
        <v>14</v>
      </c>
      <c r="Y14" s="3">
        <v>3</v>
      </c>
      <c r="Z14" s="3">
        <v>28361.162856108393</v>
      </c>
      <c r="AA14" s="3">
        <v>9453.7209520361303</v>
      </c>
      <c r="AB14" s="3">
        <v>314.29194575154503</v>
      </c>
      <c r="AC14" s="3">
        <v>1.9904555590399285E-32</v>
      </c>
    </row>
    <row r="15" spans="1:29" x14ac:dyDescent="0.55000000000000004">
      <c r="A15" s="187">
        <v>1981</v>
      </c>
      <c r="B15" s="18">
        <v>12.624000000000001</v>
      </c>
      <c r="C15" s="27">
        <v>0</v>
      </c>
      <c r="D15" s="18">
        <f t="shared" si="0"/>
        <v>0</v>
      </c>
      <c r="E15" s="28">
        <v>33.469000000000001</v>
      </c>
      <c r="I15" s="3" t="s">
        <v>15</v>
      </c>
      <c r="J15" s="10">
        <v>52</v>
      </c>
      <c r="K15" s="10">
        <v>3731.9383024411632</v>
      </c>
      <c r="L15" s="3">
        <v>71.768044277714679</v>
      </c>
      <c r="M15" s="3"/>
      <c r="N15" s="3"/>
      <c r="X15" s="3" t="s">
        <v>15</v>
      </c>
      <c r="Y15" s="10">
        <v>50</v>
      </c>
      <c r="Z15" s="10">
        <v>1503.9712407249394</v>
      </c>
      <c r="AA15" s="3">
        <v>30.07942481449879</v>
      </c>
      <c r="AB15" s="3"/>
      <c r="AC15" s="3"/>
    </row>
    <row r="16" spans="1:29" ht="18.5" thickBot="1" x14ac:dyDescent="0.6">
      <c r="A16" s="187">
        <v>1982</v>
      </c>
      <c r="B16" s="18">
        <v>12.526999999999999</v>
      </c>
      <c r="C16" s="27">
        <v>0</v>
      </c>
      <c r="D16" s="18">
        <f t="shared" si="0"/>
        <v>0</v>
      </c>
      <c r="E16" s="28">
        <v>34.433</v>
      </c>
      <c r="I16" s="4" t="s">
        <v>16</v>
      </c>
      <c r="J16" s="4">
        <v>53</v>
      </c>
      <c r="K16" s="4">
        <v>29865.134096833332</v>
      </c>
      <c r="L16" s="4"/>
      <c r="M16" s="4"/>
      <c r="N16" s="4"/>
      <c r="X16" s="4" t="s">
        <v>16</v>
      </c>
      <c r="Y16" s="4">
        <v>53</v>
      </c>
      <c r="Z16" s="4">
        <v>29865.134096833332</v>
      </c>
      <c r="AA16" s="4"/>
      <c r="AB16" s="4"/>
      <c r="AC16" s="4"/>
    </row>
    <row r="17" spans="1:32" ht="18.5" thickBot="1" x14ac:dyDescent="0.6">
      <c r="A17" s="187">
        <v>1983</v>
      </c>
      <c r="B17" s="18">
        <v>12.840999999999999</v>
      </c>
      <c r="C17" s="27">
        <v>0</v>
      </c>
      <c r="D17" s="18">
        <f t="shared" si="0"/>
        <v>0</v>
      </c>
      <c r="E17" s="28">
        <v>34.908999999999999</v>
      </c>
    </row>
    <row r="18" spans="1:32" x14ac:dyDescent="0.55000000000000004">
      <c r="A18" s="187">
        <v>1984</v>
      </c>
      <c r="B18" s="18">
        <v>13.204000000000001</v>
      </c>
      <c r="C18" s="27">
        <v>0</v>
      </c>
      <c r="D18" s="18">
        <f t="shared" si="0"/>
        <v>0</v>
      </c>
      <c r="E18" s="28">
        <v>40.325000000000003</v>
      </c>
      <c r="I18" s="5"/>
      <c r="J18" s="5" t="s">
        <v>23</v>
      </c>
      <c r="K18" s="5" t="s">
        <v>11</v>
      </c>
      <c r="L18" s="5" t="s">
        <v>24</v>
      </c>
      <c r="M18" s="5" t="s">
        <v>25</v>
      </c>
      <c r="N18" s="5" t="s">
        <v>26</v>
      </c>
      <c r="O18" s="5" t="s">
        <v>27</v>
      </c>
      <c r="P18" s="5" t="s">
        <v>28</v>
      </c>
      <c r="Q18" s="5" t="s">
        <v>29</v>
      </c>
      <c r="X18" s="5"/>
      <c r="Y18" s="5" t="s">
        <v>23</v>
      </c>
      <c r="Z18" s="5" t="s">
        <v>11</v>
      </c>
      <c r="AA18" s="5" t="s">
        <v>24</v>
      </c>
      <c r="AB18" s="5" t="s">
        <v>25</v>
      </c>
      <c r="AC18" s="5" t="s">
        <v>26</v>
      </c>
      <c r="AD18" s="5" t="s">
        <v>27</v>
      </c>
      <c r="AE18" s="5" t="s">
        <v>28</v>
      </c>
      <c r="AF18" s="5" t="s">
        <v>29</v>
      </c>
    </row>
    <row r="19" spans="1:32" x14ac:dyDescent="0.55000000000000004">
      <c r="A19" s="187">
        <v>1985</v>
      </c>
      <c r="B19" s="18">
        <v>13.557</v>
      </c>
      <c r="C19" s="27">
        <v>0</v>
      </c>
      <c r="D19" s="18">
        <f t="shared" si="0"/>
        <v>0</v>
      </c>
      <c r="E19" s="28">
        <v>41.956000000000003</v>
      </c>
      <c r="I19" s="3" t="s">
        <v>17</v>
      </c>
      <c r="J19" s="8">
        <v>20.056060751046893</v>
      </c>
      <c r="K19" s="3">
        <v>1.9085017431666689</v>
      </c>
      <c r="L19" s="3">
        <v>10.508798759475591</v>
      </c>
      <c r="M19" s="3">
        <v>1.8211827791131034E-14</v>
      </c>
      <c r="N19" s="3">
        <v>16.226371825666838</v>
      </c>
      <c r="O19" s="3">
        <v>23.885749676426947</v>
      </c>
      <c r="P19" s="3">
        <v>16.226371825666838</v>
      </c>
      <c r="Q19" s="3">
        <v>23.885749676426947</v>
      </c>
      <c r="X19" s="3" t="s">
        <v>17</v>
      </c>
      <c r="Y19" s="8">
        <v>12.877486557768938</v>
      </c>
      <c r="Z19" s="3">
        <v>1.5712372998277031</v>
      </c>
      <c r="AA19" s="3">
        <v>8.1957617472427895</v>
      </c>
      <c r="AB19" s="3">
        <v>8.2961889663135021E-11</v>
      </c>
      <c r="AC19" s="3">
        <v>9.7215635619274092</v>
      </c>
      <c r="AD19" s="3">
        <v>16.033409553610468</v>
      </c>
      <c r="AE19" s="3">
        <v>9.7215635619274092</v>
      </c>
      <c r="AF19" s="3">
        <v>16.033409553610468</v>
      </c>
    </row>
    <row r="20" spans="1:32" ht="18.5" thickBot="1" x14ac:dyDescent="0.6">
      <c r="A20" s="187">
        <v>1986</v>
      </c>
      <c r="B20" s="18">
        <v>15.628</v>
      </c>
      <c r="C20" s="27">
        <v>0</v>
      </c>
      <c r="D20" s="18">
        <f t="shared" si="0"/>
        <v>0</v>
      </c>
      <c r="E20" s="28">
        <v>35.29</v>
      </c>
      <c r="I20" s="4" t="s">
        <v>36</v>
      </c>
      <c r="J20" s="7">
        <v>0.73372976246795096</v>
      </c>
      <c r="K20" s="4">
        <v>3.8450804463535986E-2</v>
      </c>
      <c r="L20" s="4">
        <v>19.082299387617969</v>
      </c>
      <c r="M20" s="7">
        <v>3.8522534671073968E-25</v>
      </c>
      <c r="N20" s="4">
        <v>0.65657257853914486</v>
      </c>
      <c r="O20" s="4">
        <v>0.81088694639675707</v>
      </c>
      <c r="P20" s="4">
        <v>0.65657257853914486</v>
      </c>
      <c r="Q20" s="4">
        <v>0.81088694639675707</v>
      </c>
      <c r="X20" s="3" t="s">
        <v>36</v>
      </c>
      <c r="Y20" s="8">
        <v>1.1248059448477308</v>
      </c>
      <c r="Z20" s="3">
        <v>5.5953566877462654E-2</v>
      </c>
      <c r="AA20" s="3">
        <v>20.102488681571209</v>
      </c>
      <c r="AB20" s="8">
        <v>1.3176775838399109E-25</v>
      </c>
      <c r="AC20" s="3">
        <v>1.0124198982414638</v>
      </c>
      <c r="AD20" s="3">
        <v>1.2371919914539977</v>
      </c>
      <c r="AE20" s="3">
        <v>1.0124198982414638</v>
      </c>
      <c r="AF20" s="3">
        <v>1.2371919914539977</v>
      </c>
    </row>
    <row r="21" spans="1:32" x14ac:dyDescent="0.55000000000000004">
      <c r="A21" s="187">
        <v>1987</v>
      </c>
      <c r="B21" s="18">
        <v>17.663</v>
      </c>
      <c r="C21" s="27">
        <v>0</v>
      </c>
      <c r="D21" s="18">
        <f t="shared" si="0"/>
        <v>0</v>
      </c>
      <c r="E21" s="28">
        <v>33.314999999999998</v>
      </c>
      <c r="X21" s="3" t="s">
        <v>41</v>
      </c>
      <c r="Y21" s="8">
        <v>-28.161145590466255</v>
      </c>
      <c r="Z21" s="3">
        <v>9.0848154862003252</v>
      </c>
      <c r="AA21" s="3">
        <v>-3.0998038026465742</v>
      </c>
      <c r="AB21" s="11">
        <v>3.1771516457664933E-3</v>
      </c>
      <c r="AC21" s="3">
        <v>-46.408534517028023</v>
      </c>
      <c r="AD21" s="3">
        <v>-9.9137566639044863</v>
      </c>
      <c r="AE21" s="3">
        <v>-46.408534517028023</v>
      </c>
      <c r="AF21" s="3">
        <v>-9.9137566639044863</v>
      </c>
    </row>
    <row r="22" spans="1:32" ht="18.5" thickBot="1" x14ac:dyDescent="0.6">
      <c r="A22" s="187">
        <v>1988</v>
      </c>
      <c r="B22" s="18">
        <v>19.754999999999999</v>
      </c>
      <c r="C22" s="27">
        <v>0</v>
      </c>
      <c r="D22" s="18">
        <f t="shared" si="0"/>
        <v>0</v>
      </c>
      <c r="E22" s="28">
        <v>33.939</v>
      </c>
      <c r="X22" s="4" t="s">
        <v>46</v>
      </c>
      <c r="Y22" s="7">
        <v>-2.2449381030810279E-2</v>
      </c>
      <c r="Z22" s="4">
        <v>0.12912461098840058</v>
      </c>
      <c r="AA22" s="4">
        <v>-0.17385826651456038</v>
      </c>
      <c r="AB22" s="12">
        <v>0.86267885225091101</v>
      </c>
      <c r="AC22" s="4">
        <v>-0.28180379502802833</v>
      </c>
      <c r="AD22" s="4">
        <v>0.23690503296640775</v>
      </c>
      <c r="AE22" s="4">
        <v>-0.28180379502802833</v>
      </c>
      <c r="AF22" s="4">
        <v>0.23690503296640775</v>
      </c>
    </row>
    <row r="23" spans="1:32" x14ac:dyDescent="0.55000000000000004">
      <c r="A23" s="187">
        <v>1989</v>
      </c>
      <c r="B23" s="18">
        <v>20.638000000000002</v>
      </c>
      <c r="C23" s="27">
        <v>0</v>
      </c>
      <c r="D23" s="18">
        <f t="shared" si="0"/>
        <v>0</v>
      </c>
      <c r="E23" s="28">
        <v>37.823</v>
      </c>
    </row>
    <row r="24" spans="1:32" x14ac:dyDescent="0.55000000000000004">
      <c r="A24" s="187">
        <v>1990</v>
      </c>
      <c r="B24" s="18">
        <v>23.890999999999998</v>
      </c>
      <c r="C24" s="27">
        <v>0</v>
      </c>
      <c r="D24" s="18">
        <f t="shared" si="0"/>
        <v>0</v>
      </c>
      <c r="E24" s="28">
        <v>41.457000000000001</v>
      </c>
      <c r="I24" t="s">
        <v>31</v>
      </c>
      <c r="N24" t="s">
        <v>34</v>
      </c>
    </row>
    <row r="25" spans="1:32" ht="18.5" thickBot="1" x14ac:dyDescent="0.6">
      <c r="A25" s="187">
        <v>1991</v>
      </c>
      <c r="B25" s="18">
        <v>24.091000000000001</v>
      </c>
      <c r="C25" s="27">
        <v>0</v>
      </c>
      <c r="D25" s="18">
        <f t="shared" si="0"/>
        <v>0</v>
      </c>
      <c r="E25" s="28">
        <v>42.36</v>
      </c>
    </row>
    <row r="26" spans="1:32" x14ac:dyDescent="0.55000000000000004">
      <c r="A26" s="187">
        <v>1992</v>
      </c>
      <c r="B26" s="18">
        <v>25.754999999999999</v>
      </c>
      <c r="C26" s="27">
        <v>0</v>
      </c>
      <c r="D26" s="18">
        <f t="shared" si="0"/>
        <v>0</v>
      </c>
      <c r="E26" s="28">
        <v>43.012</v>
      </c>
      <c r="I26" s="5" t="s">
        <v>32</v>
      </c>
      <c r="J26" s="5" t="s">
        <v>37</v>
      </c>
      <c r="K26" s="5" t="s">
        <v>15</v>
      </c>
      <c r="L26" s="5" t="s">
        <v>33</v>
      </c>
      <c r="N26" s="5" t="s">
        <v>35</v>
      </c>
      <c r="O26" s="5" t="s">
        <v>30</v>
      </c>
      <c r="X26" t="s">
        <v>31</v>
      </c>
      <c r="AC26" t="s">
        <v>34</v>
      </c>
    </row>
    <row r="27" spans="1:32" ht="18.5" thickBot="1" x14ac:dyDescent="0.6">
      <c r="A27" s="187">
        <v>1993</v>
      </c>
      <c r="B27" s="18">
        <v>26.238</v>
      </c>
      <c r="C27" s="27">
        <v>0</v>
      </c>
      <c r="D27" s="18">
        <f t="shared" si="0"/>
        <v>0</v>
      </c>
      <c r="E27" s="28">
        <v>40.201999999999998</v>
      </c>
      <c r="I27" s="3">
        <v>1</v>
      </c>
      <c r="J27" s="3">
        <v>22.566150268449753</v>
      </c>
      <c r="K27" s="3">
        <v>-15.612150268449753</v>
      </c>
      <c r="L27" s="3">
        <v>-1.8605160888089611</v>
      </c>
      <c r="N27" s="3">
        <v>0.92592592592592593</v>
      </c>
      <c r="O27" s="3">
        <v>6.9539999999999997</v>
      </c>
    </row>
    <row r="28" spans="1:32" x14ac:dyDescent="0.55000000000000004">
      <c r="A28" s="187">
        <v>1994</v>
      </c>
      <c r="B28" s="18">
        <v>27.974</v>
      </c>
      <c r="C28" s="27">
        <v>0</v>
      </c>
      <c r="D28" s="18">
        <f t="shared" si="0"/>
        <v>0</v>
      </c>
      <c r="E28" s="28">
        <v>40.497999999999998</v>
      </c>
      <c r="I28" s="3">
        <v>2</v>
      </c>
      <c r="J28" s="3">
        <v>22.818553306738728</v>
      </c>
      <c r="K28" s="3">
        <v>-14.425553306738728</v>
      </c>
      <c r="L28" s="3">
        <v>-1.7191081020656713</v>
      </c>
      <c r="N28" s="3">
        <v>2.7777777777777777</v>
      </c>
      <c r="O28" s="3">
        <v>8.3930000000000007</v>
      </c>
      <c r="X28" s="5" t="s">
        <v>32</v>
      </c>
      <c r="Y28" s="39" t="s">
        <v>37</v>
      </c>
      <c r="Z28" s="5" t="s">
        <v>15</v>
      </c>
      <c r="AA28" s="5" t="s">
        <v>33</v>
      </c>
      <c r="AC28" s="5" t="s">
        <v>35</v>
      </c>
      <c r="AD28" s="41" t="s">
        <v>30</v>
      </c>
    </row>
    <row r="29" spans="1:32" x14ac:dyDescent="0.55000000000000004">
      <c r="A29" s="187">
        <v>1995</v>
      </c>
      <c r="B29" s="18">
        <v>31.027000000000001</v>
      </c>
      <c r="C29" s="27">
        <v>0</v>
      </c>
      <c r="D29" s="18">
        <f t="shared" si="0"/>
        <v>0</v>
      </c>
      <c r="E29" s="28">
        <v>41.530999999999999</v>
      </c>
      <c r="I29" s="3">
        <v>3</v>
      </c>
      <c r="J29" s="3">
        <v>23.235311811820523</v>
      </c>
      <c r="K29" s="3">
        <v>-14.429311811820524</v>
      </c>
      <c r="L29" s="3">
        <v>-1.7195560070021669</v>
      </c>
      <c r="N29" s="3">
        <v>4.6296296296296298</v>
      </c>
      <c r="O29" s="3">
        <v>8.8059999999999992</v>
      </c>
      <c r="X29" s="3">
        <v>1</v>
      </c>
      <c r="Y29" s="10">
        <v>16.725447695093024</v>
      </c>
      <c r="Z29" s="3">
        <v>-9.7714476950930234</v>
      </c>
      <c r="AA29" s="3">
        <v>-1.8343283601023608</v>
      </c>
      <c r="AC29" s="3">
        <v>0.92592592592592593</v>
      </c>
      <c r="AD29" s="42">
        <v>6.9539999999999997</v>
      </c>
    </row>
    <row r="30" spans="1:32" x14ac:dyDescent="0.55000000000000004">
      <c r="A30" s="187">
        <v>1996</v>
      </c>
      <c r="B30" s="18">
        <v>31.687000000000001</v>
      </c>
      <c r="C30" s="27">
        <v>0</v>
      </c>
      <c r="D30" s="18">
        <f t="shared" si="0"/>
        <v>0</v>
      </c>
      <c r="E30" s="28">
        <v>44.731000000000002</v>
      </c>
      <c r="I30" s="3">
        <v>4</v>
      </c>
      <c r="J30" s="3">
        <v>23.923550329015463</v>
      </c>
      <c r="K30" s="3">
        <v>-13.892550329015462</v>
      </c>
      <c r="L30" s="3">
        <v>-1.6555895861414911</v>
      </c>
      <c r="N30" s="3">
        <v>6.481481481481481</v>
      </c>
      <c r="O30" s="3">
        <v>10.031000000000001</v>
      </c>
      <c r="X30" s="3">
        <v>2</v>
      </c>
      <c r="Y30" s="10">
        <v>17.112380940120644</v>
      </c>
      <c r="Z30" s="3">
        <v>-8.7193809401206437</v>
      </c>
      <c r="AA30" s="3">
        <v>-1.6368309220987973</v>
      </c>
      <c r="AC30" s="3">
        <v>2.7777777777777777</v>
      </c>
      <c r="AD30" s="42">
        <v>8.3930000000000007</v>
      </c>
    </row>
    <row r="31" spans="1:32" x14ac:dyDescent="0.55000000000000004">
      <c r="A31" s="187">
        <v>1997</v>
      </c>
      <c r="B31" s="18">
        <v>31.527999999999999</v>
      </c>
      <c r="C31" s="27">
        <v>0</v>
      </c>
      <c r="D31" s="18">
        <f t="shared" si="0"/>
        <v>0</v>
      </c>
      <c r="E31" s="28">
        <v>50.938000000000002</v>
      </c>
      <c r="I31" s="3">
        <v>5</v>
      </c>
      <c r="J31" s="3">
        <v>24.437161162743028</v>
      </c>
      <c r="K31" s="3">
        <v>-8.2291611627430292</v>
      </c>
      <c r="L31" s="3">
        <v>-0.98067764384934764</v>
      </c>
      <c r="N31" s="3">
        <v>8.3333333333333339</v>
      </c>
      <c r="O31" s="3">
        <v>16.207999999999998</v>
      </c>
      <c r="X31" s="3">
        <v>3</v>
      </c>
      <c r="Y31" s="10">
        <v>17.751270716794156</v>
      </c>
      <c r="Z31" s="3">
        <v>-8.9452707167941572</v>
      </c>
      <c r="AA31" s="3">
        <v>-1.6792356953257466</v>
      </c>
      <c r="AC31" s="3">
        <v>4.6296296296296298</v>
      </c>
      <c r="AD31" s="42">
        <v>8.8059999999999992</v>
      </c>
    </row>
    <row r="32" spans="1:32" x14ac:dyDescent="0.55000000000000004">
      <c r="A32" s="187">
        <v>1998</v>
      </c>
      <c r="B32" s="18">
        <v>31.361000000000001</v>
      </c>
      <c r="C32" s="27">
        <v>0</v>
      </c>
      <c r="D32" s="18">
        <f t="shared" si="0"/>
        <v>0</v>
      </c>
      <c r="E32" s="28">
        <v>50.645000000000003</v>
      </c>
      <c r="I32" s="3">
        <v>6</v>
      </c>
      <c r="J32" s="3">
        <v>24.955908104807868</v>
      </c>
      <c r="K32" s="3">
        <v>-8.4109081048078664</v>
      </c>
      <c r="L32" s="3">
        <v>-1.0023366148423956</v>
      </c>
      <c r="N32" s="3">
        <v>10.185185185185185</v>
      </c>
      <c r="O32" s="3">
        <v>16.545000000000002</v>
      </c>
      <c r="X32" s="3">
        <v>4</v>
      </c>
      <c r="Y32" s="10">
        <v>18.806338693061328</v>
      </c>
      <c r="Z32" s="3">
        <v>-8.7753386930613271</v>
      </c>
      <c r="AA32" s="3">
        <v>-1.6473354958722664</v>
      </c>
      <c r="AC32" s="3">
        <v>6.481481481481481</v>
      </c>
      <c r="AD32" s="42">
        <v>10.031000000000001</v>
      </c>
    </row>
    <row r="33" spans="1:30" x14ac:dyDescent="0.55000000000000004">
      <c r="A33" s="187">
        <v>1999</v>
      </c>
      <c r="B33" s="18">
        <v>32.575000000000003</v>
      </c>
      <c r="C33" s="27">
        <v>0</v>
      </c>
      <c r="D33" s="18">
        <f t="shared" si="0"/>
        <v>0</v>
      </c>
      <c r="E33" s="28">
        <v>47.548000000000002</v>
      </c>
      <c r="I33" s="3">
        <v>7</v>
      </c>
      <c r="J33" s="3">
        <v>25.349920987253157</v>
      </c>
      <c r="K33" s="3">
        <v>-5.4149209872531578</v>
      </c>
      <c r="L33" s="3">
        <v>-0.64530173250850864</v>
      </c>
      <c r="N33" s="3">
        <v>12.037037037037036</v>
      </c>
      <c r="O33" s="3">
        <v>19.934999999999999</v>
      </c>
      <c r="X33" s="3">
        <v>5</v>
      </c>
      <c r="Y33" s="10">
        <v>19.59370285445474</v>
      </c>
      <c r="Z33" s="3">
        <v>-3.3857028544547418</v>
      </c>
      <c r="AA33" s="3">
        <v>-0.63557529637339227</v>
      </c>
      <c r="AC33" s="3">
        <v>8.3333333333333339</v>
      </c>
      <c r="AD33" s="42">
        <v>16.207999999999998</v>
      </c>
    </row>
    <row r="34" spans="1:30" x14ac:dyDescent="0.55000000000000004">
      <c r="A34" s="187">
        <v>2000</v>
      </c>
      <c r="B34" s="18">
        <v>33.529000000000003</v>
      </c>
      <c r="C34" s="27">
        <v>0</v>
      </c>
      <c r="D34" s="18">
        <f t="shared" si="0"/>
        <v>0</v>
      </c>
      <c r="E34" s="28">
        <v>51.654000000000003</v>
      </c>
      <c r="I34" s="3">
        <v>8</v>
      </c>
      <c r="J34" s="3">
        <v>26.016881341336529</v>
      </c>
      <c r="K34" s="3">
        <v>-4.3688813413365288</v>
      </c>
      <c r="L34" s="3">
        <v>-0.52064410640988623</v>
      </c>
      <c r="N34" s="3">
        <v>13.888888888888889</v>
      </c>
      <c r="O34" s="3">
        <v>20.556000000000001</v>
      </c>
      <c r="X34" s="3">
        <v>6</v>
      </c>
      <c r="Y34" s="10">
        <v>20.388940657462083</v>
      </c>
      <c r="Z34" s="3">
        <v>-3.8439406574620811</v>
      </c>
      <c r="AA34" s="3">
        <v>-0.72159720673468586</v>
      </c>
      <c r="AC34" s="3">
        <v>10.185185185185185</v>
      </c>
      <c r="AD34" s="42">
        <v>16.545000000000002</v>
      </c>
    </row>
    <row r="35" spans="1:30" x14ac:dyDescent="0.55000000000000004">
      <c r="A35" s="187">
        <v>2001</v>
      </c>
      <c r="B35" s="18">
        <v>33.372</v>
      </c>
      <c r="C35" s="27">
        <v>0</v>
      </c>
      <c r="D35" s="18">
        <f t="shared" si="0"/>
        <v>0</v>
      </c>
      <c r="E35" s="28">
        <v>48.978999999999999</v>
      </c>
      <c r="I35" s="3">
        <v>9</v>
      </c>
      <c r="J35" s="3">
        <v>27.117475985038453</v>
      </c>
      <c r="K35" s="3">
        <v>-6.5614759850384523</v>
      </c>
      <c r="L35" s="3">
        <v>-0.78193787701159911</v>
      </c>
      <c r="N35" s="3">
        <v>15.74074074074074</v>
      </c>
      <c r="O35" s="3">
        <v>21.648</v>
      </c>
      <c r="X35" s="3">
        <v>7</v>
      </c>
      <c r="Y35" s="10">
        <v>20.992961449845318</v>
      </c>
      <c r="Z35" s="3">
        <v>-1.0579614498453189</v>
      </c>
      <c r="AA35" s="3">
        <v>-0.19860400954925289</v>
      </c>
      <c r="AC35" s="3">
        <v>12.037037037037036</v>
      </c>
      <c r="AD35" s="42">
        <v>19.934999999999999</v>
      </c>
    </row>
    <row r="36" spans="1:30" x14ac:dyDescent="0.55000000000000004">
      <c r="A36" s="187">
        <v>2002</v>
      </c>
      <c r="B36" s="18">
        <v>34.718000000000004</v>
      </c>
      <c r="C36" s="27">
        <v>0</v>
      </c>
      <c r="D36" s="18">
        <f t="shared" ref="D36:D57" si="1">+E36*C36</f>
        <v>0</v>
      </c>
      <c r="E36" s="28">
        <v>52.109000000000002</v>
      </c>
      <c r="I36" s="3">
        <v>10</v>
      </c>
      <c r="J36" s="3">
        <v>28.18211787037945</v>
      </c>
      <c r="K36" s="3">
        <v>-5.6501178703794501</v>
      </c>
      <c r="L36" s="3">
        <v>-0.67333038823945557</v>
      </c>
      <c r="N36" s="3">
        <v>17.592592592592595</v>
      </c>
      <c r="O36" s="3">
        <v>22.532</v>
      </c>
      <c r="X36" s="3">
        <v>8</v>
      </c>
      <c r="Y36" s="10">
        <v>22.015410053711904</v>
      </c>
      <c r="Z36" s="3">
        <v>-0.36741005371190383</v>
      </c>
      <c r="AA36" s="3">
        <v>-6.8971425968837555E-2</v>
      </c>
      <c r="AC36" s="3">
        <v>13.888888888888889</v>
      </c>
      <c r="AD36" s="42">
        <v>20.556000000000001</v>
      </c>
    </row>
    <row r="37" spans="1:30" x14ac:dyDescent="0.55000000000000004">
      <c r="A37" s="187">
        <v>2003</v>
      </c>
      <c r="B37" s="18">
        <v>38.973999999999997</v>
      </c>
      <c r="C37" s="27">
        <v>0</v>
      </c>
      <c r="D37" s="18">
        <f t="shared" si="1"/>
        <v>0</v>
      </c>
      <c r="E37" s="28">
        <v>54.548000000000002</v>
      </c>
      <c r="I37" s="3">
        <v>11</v>
      </c>
      <c r="J37" s="3">
        <v>29.122759425863364</v>
      </c>
      <c r="K37" s="3">
        <v>0.25924057413663704</v>
      </c>
      <c r="L37" s="3">
        <v>3.0893967247291858E-2</v>
      </c>
      <c r="N37" s="3">
        <v>19.444444444444446</v>
      </c>
      <c r="O37" s="3">
        <v>29.382000000000001</v>
      </c>
      <c r="X37" s="3">
        <v>9</v>
      </c>
      <c r="Y37" s="10">
        <v>23.702618970983501</v>
      </c>
      <c r="Z37" s="3">
        <v>-3.1466189709835</v>
      </c>
      <c r="AA37" s="3">
        <v>-0.59069368194128102</v>
      </c>
      <c r="AC37" s="3">
        <v>15.74074074074074</v>
      </c>
      <c r="AD37" s="42">
        <v>21.648</v>
      </c>
    </row>
    <row r="38" spans="1:30" x14ac:dyDescent="0.55000000000000004">
      <c r="A38" s="187">
        <v>2004</v>
      </c>
      <c r="B38" s="18">
        <v>43.887999999999998</v>
      </c>
      <c r="C38" s="27">
        <v>0</v>
      </c>
      <c r="D38" s="18">
        <f t="shared" si="1"/>
        <v>0</v>
      </c>
      <c r="E38" s="28">
        <v>61.17</v>
      </c>
      <c r="I38" s="3">
        <v>12</v>
      </c>
      <c r="J38" s="3">
        <v>29.318665272442306</v>
      </c>
      <c r="K38" s="3">
        <v>4.1503347275576949</v>
      </c>
      <c r="L38" s="3">
        <v>0.4945996804916995</v>
      </c>
      <c r="N38" s="3">
        <v>21.296296296296298</v>
      </c>
      <c r="O38" s="3">
        <v>33.314999999999998</v>
      </c>
      <c r="X38" s="3">
        <v>10</v>
      </c>
      <c r="Y38" s="10">
        <v>25.334712396957556</v>
      </c>
      <c r="Z38" s="3">
        <v>-2.8027123969575563</v>
      </c>
      <c r="AA38" s="3">
        <v>-0.52613440662752975</v>
      </c>
      <c r="AC38" s="3">
        <v>17.592592592592595</v>
      </c>
      <c r="AD38" s="42">
        <v>22.532</v>
      </c>
    </row>
    <row r="39" spans="1:30" x14ac:dyDescent="0.55000000000000004">
      <c r="A39" s="187">
        <v>2005</v>
      </c>
      <c r="B39" s="18">
        <v>47.557000000000002</v>
      </c>
      <c r="C39" s="27">
        <v>0</v>
      </c>
      <c r="D39" s="18">
        <f t="shared" si="1"/>
        <v>0</v>
      </c>
      <c r="E39" s="28">
        <v>65.656999999999996</v>
      </c>
      <c r="I39" s="3">
        <v>13</v>
      </c>
      <c r="J39" s="3">
        <v>29.247493485482913</v>
      </c>
      <c r="K39" s="3">
        <v>5.1855065145170869</v>
      </c>
      <c r="L39" s="3">
        <v>0.61796217260216735</v>
      </c>
      <c r="N39" s="3">
        <v>23.148148148148149</v>
      </c>
      <c r="O39" s="3">
        <v>33.469000000000001</v>
      </c>
      <c r="X39" s="3">
        <v>11</v>
      </c>
      <c r="Y39" s="10">
        <v>26.776713618252344</v>
      </c>
      <c r="Z39" s="3">
        <v>2.605286381747657</v>
      </c>
      <c r="AA39" s="3">
        <v>0.4890729444960405</v>
      </c>
      <c r="AC39" s="3">
        <v>19.444444444444446</v>
      </c>
      <c r="AD39" s="42">
        <v>29.382000000000001</v>
      </c>
    </row>
    <row r="40" spans="1:30" x14ac:dyDescent="0.55000000000000004">
      <c r="A40" s="187">
        <v>2006</v>
      </c>
      <c r="B40" s="29">
        <v>51.555999999999997</v>
      </c>
      <c r="C40" s="27">
        <v>0</v>
      </c>
      <c r="D40" s="18">
        <f t="shared" si="1"/>
        <v>0</v>
      </c>
      <c r="E40" s="30">
        <v>75.245999999999995</v>
      </c>
      <c r="I40" s="3">
        <v>14</v>
      </c>
      <c r="J40" s="3">
        <v>29.477884630897851</v>
      </c>
      <c r="K40" s="3">
        <v>5.4311153691021481</v>
      </c>
      <c r="L40" s="3">
        <v>0.64723163373673676</v>
      </c>
      <c r="N40" s="3">
        <v>25</v>
      </c>
      <c r="O40" s="3">
        <v>33.939</v>
      </c>
      <c r="X40" s="3">
        <v>12</v>
      </c>
      <c r="Y40" s="10">
        <v>27.077036805526692</v>
      </c>
      <c r="Z40" s="3">
        <v>6.3919631944733091</v>
      </c>
      <c r="AA40" s="3">
        <v>1.1999203936015392</v>
      </c>
      <c r="AC40" s="3">
        <v>21.296296296296298</v>
      </c>
      <c r="AD40" s="42">
        <v>33.314999999999998</v>
      </c>
    </row>
    <row r="41" spans="1:30" x14ac:dyDescent="0.55000000000000004">
      <c r="A41" s="187">
        <v>2007</v>
      </c>
      <c r="B41" s="29">
        <v>58.171999999999997</v>
      </c>
      <c r="C41" s="27">
        <v>0</v>
      </c>
      <c r="D41" s="18">
        <f t="shared" si="1"/>
        <v>0</v>
      </c>
      <c r="E41" s="30">
        <v>83.930999999999997</v>
      </c>
      <c r="I41" s="3">
        <v>15</v>
      </c>
      <c r="J41" s="3">
        <v>29.744228534673717</v>
      </c>
      <c r="K41" s="3">
        <v>10.580771465326286</v>
      </c>
      <c r="L41" s="3">
        <v>1.2609214749253796</v>
      </c>
      <c r="N41" s="3">
        <v>26.851851851851855</v>
      </c>
      <c r="O41" s="3">
        <v>34.433</v>
      </c>
      <c r="X41" s="3">
        <v>13</v>
      </c>
      <c r="Y41" s="10">
        <v>26.967930628876459</v>
      </c>
      <c r="Z41" s="3">
        <v>7.4650693711235405</v>
      </c>
      <c r="AA41" s="3">
        <v>1.4013674211713669</v>
      </c>
      <c r="AC41" s="3">
        <v>23.148148148148149</v>
      </c>
      <c r="AD41" s="42">
        <v>33.469000000000001</v>
      </c>
    </row>
    <row r="42" spans="1:30" ht="18.5" thickBot="1" x14ac:dyDescent="0.6">
      <c r="A42" s="188">
        <v>2008</v>
      </c>
      <c r="B42" s="46">
        <v>63.957999999999998</v>
      </c>
      <c r="C42" s="47">
        <v>0</v>
      </c>
      <c r="D42" s="44">
        <f t="shared" si="1"/>
        <v>0</v>
      </c>
      <c r="E42" s="48">
        <v>81.018000000000001</v>
      </c>
      <c r="I42" s="3">
        <v>16</v>
      </c>
      <c r="J42" s="3">
        <v>30.003235140824906</v>
      </c>
      <c r="K42" s="3">
        <v>11.952764859175097</v>
      </c>
      <c r="L42" s="3">
        <v>1.4244233461668989</v>
      </c>
      <c r="N42" s="3">
        <v>28.703703703703706</v>
      </c>
      <c r="O42" s="3">
        <v>34.908999999999999</v>
      </c>
      <c r="X42" s="3">
        <v>14</v>
      </c>
      <c r="Y42" s="10">
        <v>27.32111969555865</v>
      </c>
      <c r="Z42" s="3">
        <v>7.5878803044413488</v>
      </c>
      <c r="AA42" s="3">
        <v>1.42442189425918</v>
      </c>
      <c r="AC42" s="3">
        <v>25</v>
      </c>
      <c r="AD42" s="42">
        <v>33.939</v>
      </c>
    </row>
    <row r="43" spans="1:30" ht="18.5" thickTop="1" x14ac:dyDescent="0.55000000000000004">
      <c r="A43" s="189">
        <v>2009</v>
      </c>
      <c r="B43" s="49">
        <v>60.673000000000002</v>
      </c>
      <c r="C43" s="50">
        <v>1</v>
      </c>
      <c r="D43" s="45">
        <f t="shared" si="1"/>
        <v>54.170999999999999</v>
      </c>
      <c r="E43" s="51">
        <v>54.170999999999999</v>
      </c>
      <c r="I43" s="3">
        <v>17</v>
      </c>
      <c r="J43" s="3">
        <v>31.52278947889603</v>
      </c>
      <c r="K43" s="3">
        <v>3.7672105211039693</v>
      </c>
      <c r="L43" s="3">
        <v>0.44894237269856213</v>
      </c>
      <c r="N43" s="3">
        <v>30.555555555555557</v>
      </c>
      <c r="O43" s="3">
        <v>35.29</v>
      </c>
      <c r="X43" s="3">
        <v>15</v>
      </c>
      <c r="Y43" s="10">
        <v>27.729424253538376</v>
      </c>
      <c r="Z43" s="3">
        <v>12.595575746461627</v>
      </c>
      <c r="AA43" s="3">
        <v>2.3644829839445887</v>
      </c>
      <c r="AC43" s="3">
        <v>26.851851851851855</v>
      </c>
      <c r="AD43" s="42">
        <v>34.433</v>
      </c>
    </row>
    <row r="44" spans="1:30" x14ac:dyDescent="0.55000000000000004">
      <c r="A44" s="187">
        <v>2010</v>
      </c>
      <c r="B44" s="32">
        <v>66.436000000000007</v>
      </c>
      <c r="C44" s="27">
        <v>1</v>
      </c>
      <c r="D44" s="18">
        <f t="shared" si="1"/>
        <v>67.400000000000006</v>
      </c>
      <c r="E44" s="33">
        <v>67.400000000000006</v>
      </c>
      <c r="I44" s="3">
        <v>18</v>
      </c>
      <c r="J44" s="3">
        <v>33.015929545518311</v>
      </c>
      <c r="K44" s="3">
        <v>0.29907045448168645</v>
      </c>
      <c r="L44" s="3">
        <v>3.5640535267909473E-2</v>
      </c>
      <c r="N44" s="3">
        <v>32.407407407407405</v>
      </c>
      <c r="O44" s="3">
        <v>37.823</v>
      </c>
      <c r="X44" s="3">
        <v>16</v>
      </c>
      <c r="Y44" s="10">
        <v>28.126480752069625</v>
      </c>
      <c r="Z44" s="3">
        <v>13.829519247930378</v>
      </c>
      <c r="AA44" s="3">
        <v>2.596122924118939</v>
      </c>
      <c r="AC44" s="3">
        <v>28.703703703703706</v>
      </c>
      <c r="AD44" s="42">
        <v>34.908999999999999</v>
      </c>
    </row>
    <row r="45" spans="1:30" x14ac:dyDescent="0.55000000000000004">
      <c r="A45" s="187">
        <v>2011</v>
      </c>
      <c r="B45" s="18">
        <v>73.831000000000003</v>
      </c>
      <c r="C45" s="27">
        <v>1</v>
      </c>
      <c r="D45" s="18">
        <f t="shared" si="1"/>
        <v>65.546000000000006</v>
      </c>
      <c r="E45" s="28">
        <v>65.546000000000006</v>
      </c>
      <c r="I45" s="3">
        <v>19</v>
      </c>
      <c r="J45" s="3">
        <v>34.550892208601262</v>
      </c>
      <c r="K45" s="3">
        <v>-0.6118922086012617</v>
      </c>
      <c r="L45" s="3">
        <v>-7.2919827131060544E-2</v>
      </c>
      <c r="N45" s="3">
        <v>34.25925925925926</v>
      </c>
      <c r="O45" s="3">
        <v>40.201999999999998</v>
      </c>
      <c r="X45" s="3">
        <v>17</v>
      </c>
      <c r="Y45" s="10">
        <v>30.455953863849274</v>
      </c>
      <c r="Z45" s="3">
        <v>4.8340461361507252</v>
      </c>
      <c r="AA45" s="3">
        <v>0.90746306978007096</v>
      </c>
      <c r="AC45" s="3">
        <v>30.555555555555557</v>
      </c>
      <c r="AD45" s="42">
        <v>35.29</v>
      </c>
    </row>
    <row r="46" spans="1:30" x14ac:dyDescent="0.55000000000000004">
      <c r="A46" s="187">
        <v>2012</v>
      </c>
      <c r="B46" s="18">
        <v>75.358000000000004</v>
      </c>
      <c r="C46" s="27">
        <v>1</v>
      </c>
      <c r="D46" s="18">
        <f t="shared" si="1"/>
        <v>63.747999999999998</v>
      </c>
      <c r="E46" s="28">
        <v>63.747999999999998</v>
      </c>
      <c r="I46" s="3">
        <v>20</v>
      </c>
      <c r="J46" s="3">
        <v>35.198775588860464</v>
      </c>
      <c r="K46" s="3">
        <v>2.6242244111395365</v>
      </c>
      <c r="L46" s="3">
        <v>0.31273153624693756</v>
      </c>
      <c r="N46" s="3">
        <v>36.111111111111107</v>
      </c>
      <c r="O46" s="3">
        <v>40.325000000000003</v>
      </c>
      <c r="X46" s="3">
        <v>18</v>
      </c>
      <c r="Y46" s="10">
        <v>32.744933961614407</v>
      </c>
      <c r="Z46" s="3">
        <v>0.57006603838559045</v>
      </c>
      <c r="AA46" s="3">
        <v>0.10701467520181356</v>
      </c>
      <c r="AC46" s="3">
        <v>32.407407407407405</v>
      </c>
      <c r="AD46" s="42">
        <v>37.823</v>
      </c>
    </row>
    <row r="47" spans="1:30" x14ac:dyDescent="0.55000000000000004">
      <c r="A47" s="187">
        <v>2013</v>
      </c>
      <c r="B47" s="18">
        <v>77.528000000000006</v>
      </c>
      <c r="C47" s="27">
        <v>1</v>
      </c>
      <c r="D47" s="18">
        <f t="shared" si="1"/>
        <v>69.774000000000001</v>
      </c>
      <c r="E47" s="28">
        <v>69.774000000000001</v>
      </c>
      <c r="I47" s="3">
        <v>21</v>
      </c>
      <c r="J47" s="3">
        <v>37.585598506168708</v>
      </c>
      <c r="K47" s="3">
        <v>3.8714014938312928</v>
      </c>
      <c r="L47" s="3">
        <v>0.46135891864096096</v>
      </c>
      <c r="N47" s="3">
        <v>37.962962962962962</v>
      </c>
      <c r="O47" s="3">
        <v>40.497999999999998</v>
      </c>
      <c r="X47" s="3">
        <v>19</v>
      </c>
      <c r="Y47" s="10">
        <v>35.098027998235857</v>
      </c>
      <c r="Z47" s="3">
        <v>-1.1590279982358567</v>
      </c>
      <c r="AA47" s="3">
        <v>-0.21757655504663287</v>
      </c>
      <c r="AC47" s="3">
        <v>34.25925925925926</v>
      </c>
      <c r="AD47" s="42">
        <v>40.201999999999998</v>
      </c>
    </row>
    <row r="48" spans="1:30" x14ac:dyDescent="0.55000000000000004">
      <c r="A48" s="187">
        <v>2014</v>
      </c>
      <c r="B48" s="18">
        <v>79.488</v>
      </c>
      <c r="C48" s="27">
        <v>1</v>
      </c>
      <c r="D48" s="18">
        <f t="shared" si="1"/>
        <v>73.093000000000004</v>
      </c>
      <c r="E48" s="28">
        <v>73.093000000000004</v>
      </c>
      <c r="I48" s="3">
        <v>22</v>
      </c>
      <c r="J48" s="3">
        <v>37.732344458662297</v>
      </c>
      <c r="K48" s="3">
        <v>4.6276555413377025</v>
      </c>
      <c r="L48" s="3">
        <v>0.55148249536927318</v>
      </c>
      <c r="N48" s="3">
        <v>39.81481481481481</v>
      </c>
      <c r="O48" s="3">
        <v>41.457000000000001</v>
      </c>
      <c r="X48" s="3">
        <v>20</v>
      </c>
      <c r="Y48" s="10">
        <v>36.091231647536411</v>
      </c>
      <c r="Z48" s="3">
        <v>1.7317683524635896</v>
      </c>
      <c r="AA48" s="3">
        <v>0.325093261630713</v>
      </c>
      <c r="AC48" s="3">
        <v>36.111111111111107</v>
      </c>
      <c r="AD48" s="42">
        <v>40.325000000000003</v>
      </c>
    </row>
    <row r="49" spans="1:30" x14ac:dyDescent="0.55000000000000004">
      <c r="A49" s="187">
        <v>2015</v>
      </c>
      <c r="B49" s="18">
        <v>75.096000000000004</v>
      </c>
      <c r="C49" s="27">
        <v>1</v>
      </c>
      <c r="D49" s="18">
        <f t="shared" si="1"/>
        <v>75.614000000000004</v>
      </c>
      <c r="E49" s="28">
        <v>75.614000000000004</v>
      </c>
      <c r="I49" s="3">
        <v>23</v>
      </c>
      <c r="J49" s="3">
        <v>38.953270783408968</v>
      </c>
      <c r="K49" s="3">
        <v>4.0587292165910327</v>
      </c>
      <c r="L49" s="3">
        <v>0.48368295703935954</v>
      </c>
      <c r="N49" s="3">
        <v>41.666666666666664</v>
      </c>
      <c r="O49" s="3">
        <v>41.530999999999999</v>
      </c>
      <c r="X49" s="3">
        <v>21</v>
      </c>
      <c r="Y49" s="10">
        <v>39.750225386126068</v>
      </c>
      <c r="Z49" s="3">
        <v>1.7067746138739324</v>
      </c>
      <c r="AA49" s="3">
        <v>0.32040135466353797</v>
      </c>
      <c r="AC49" s="3">
        <v>37.962962962962962</v>
      </c>
      <c r="AD49" s="42">
        <v>40.497999999999998</v>
      </c>
    </row>
    <row r="50" spans="1:30" x14ac:dyDescent="0.55000000000000004">
      <c r="A50" s="187">
        <v>2016</v>
      </c>
      <c r="B50" s="18">
        <v>76.343000000000004</v>
      </c>
      <c r="C50" s="27">
        <v>1</v>
      </c>
      <c r="D50" s="18">
        <f t="shared" si="1"/>
        <v>70.036000000000001</v>
      </c>
      <c r="E50" s="28">
        <v>70.036000000000001</v>
      </c>
      <c r="I50" s="3">
        <v>24</v>
      </c>
      <c r="J50" s="3">
        <v>39.307662258680992</v>
      </c>
      <c r="K50" s="3">
        <v>0.89433774131900634</v>
      </c>
      <c r="L50" s="3">
        <v>0.10657915328394428</v>
      </c>
      <c r="N50" s="3">
        <v>43.518518518518519</v>
      </c>
      <c r="O50" s="3">
        <v>41.956000000000003</v>
      </c>
      <c r="X50" s="3">
        <v>22</v>
      </c>
      <c r="Y50" s="10">
        <v>39.97518657509562</v>
      </c>
      <c r="Z50" s="3">
        <v>2.3848134249043795</v>
      </c>
      <c r="AA50" s="3">
        <v>0.44768503453707531</v>
      </c>
      <c r="AC50" s="3">
        <v>39.81481481481481</v>
      </c>
      <c r="AD50" s="42">
        <v>41.457000000000001</v>
      </c>
    </row>
    <row r="51" spans="1:30" x14ac:dyDescent="0.55000000000000004">
      <c r="A51" s="187">
        <v>2017</v>
      </c>
      <c r="B51" s="18">
        <v>81.228999999999999</v>
      </c>
      <c r="C51" s="27">
        <v>1</v>
      </c>
      <c r="D51" s="18">
        <f t="shared" si="1"/>
        <v>78.286000000000001</v>
      </c>
      <c r="E51" s="28">
        <v>78.286000000000001</v>
      </c>
      <c r="I51" s="3">
        <v>25</v>
      </c>
      <c r="J51" s="3">
        <v>40.581417126325348</v>
      </c>
      <c r="K51" s="3">
        <v>-8.3417126325350921E-2</v>
      </c>
      <c r="L51" s="3">
        <v>-9.9409051887082416E-3</v>
      </c>
      <c r="N51" s="3">
        <v>45.370370370370367</v>
      </c>
      <c r="O51" s="3">
        <v>42.36</v>
      </c>
      <c r="X51" s="3">
        <v>23</v>
      </c>
      <c r="Y51" s="10">
        <v>41.846863667322246</v>
      </c>
      <c r="Z51" s="3">
        <v>1.1651363326777542</v>
      </c>
      <c r="AA51" s="3">
        <v>0.21872323171619015</v>
      </c>
      <c r="AC51" s="3">
        <v>41.666666666666664</v>
      </c>
      <c r="AD51" s="42">
        <v>41.530999999999999</v>
      </c>
    </row>
    <row r="52" spans="1:30" x14ac:dyDescent="0.55000000000000004">
      <c r="A52" s="187">
        <v>2018</v>
      </c>
      <c r="B52" s="18">
        <v>86.216999999999999</v>
      </c>
      <c r="C52" s="27">
        <v>1</v>
      </c>
      <c r="D52" s="18">
        <f t="shared" si="1"/>
        <v>81.478999999999999</v>
      </c>
      <c r="E52" s="28">
        <v>81.478999999999999</v>
      </c>
      <c r="I52" s="3">
        <v>26</v>
      </c>
      <c r="J52" s="3">
        <v>42.821494091140011</v>
      </c>
      <c r="K52" s="3">
        <v>-1.2904940911400118</v>
      </c>
      <c r="L52" s="3">
        <v>-0.15378951507602301</v>
      </c>
      <c r="N52" s="3">
        <v>47.222222222222221</v>
      </c>
      <c r="O52" s="3">
        <v>43.012</v>
      </c>
      <c r="X52" s="3">
        <v>24</v>
      </c>
      <c r="Y52" s="10">
        <v>42.390144938683697</v>
      </c>
      <c r="Z52" s="3">
        <v>-2.1881449386836991</v>
      </c>
      <c r="AA52" s="3">
        <v>-0.41076577824364435</v>
      </c>
      <c r="AC52" s="3">
        <v>43.518518518518519</v>
      </c>
      <c r="AD52" s="42">
        <v>41.956000000000003</v>
      </c>
    </row>
    <row r="53" spans="1:30" x14ac:dyDescent="0.55000000000000004">
      <c r="A53" s="187">
        <v>2019</v>
      </c>
      <c r="B53" s="18">
        <v>87.396000000000001</v>
      </c>
      <c r="C53" s="27">
        <v>1</v>
      </c>
      <c r="D53" s="18">
        <f t="shared" si="1"/>
        <v>76.932000000000002</v>
      </c>
      <c r="E53" s="28">
        <v>76.932000000000002</v>
      </c>
      <c r="I53" s="3">
        <v>27</v>
      </c>
      <c r="J53" s="3">
        <v>43.305755734368859</v>
      </c>
      <c r="K53" s="3">
        <v>1.425244265631143</v>
      </c>
      <c r="L53" s="3">
        <v>0.16984783268760842</v>
      </c>
      <c r="N53" s="3">
        <v>49.074074074074069</v>
      </c>
      <c r="O53" s="3">
        <v>44.731000000000002</v>
      </c>
      <c r="X53" s="3">
        <v>25</v>
      </c>
      <c r="Y53" s="10">
        <v>44.342808058939362</v>
      </c>
      <c r="Z53" s="3">
        <v>-3.8448080589393641</v>
      </c>
      <c r="AA53" s="3">
        <v>-0.72176003819825429</v>
      </c>
      <c r="AC53" s="3">
        <v>45.370370370370367</v>
      </c>
      <c r="AD53" s="42">
        <v>42.36</v>
      </c>
    </row>
    <row r="54" spans="1:30" x14ac:dyDescent="0.55000000000000004">
      <c r="A54" s="187">
        <v>2020</v>
      </c>
      <c r="B54" s="18">
        <v>85.117000000000004</v>
      </c>
      <c r="C54" s="27">
        <v>1</v>
      </c>
      <c r="D54" s="18">
        <f t="shared" si="1"/>
        <v>68.399000000000001</v>
      </c>
      <c r="E54" s="28">
        <v>68.399000000000001</v>
      </c>
      <c r="I54" s="3">
        <v>28</v>
      </c>
      <c r="J54" s="3">
        <v>43.189092702136449</v>
      </c>
      <c r="K54" s="3">
        <v>7.7489072978635534</v>
      </c>
      <c r="L54" s="3">
        <v>0.92344529423978461</v>
      </c>
      <c r="N54" s="3">
        <v>50.925925925925924</v>
      </c>
      <c r="O54" s="3">
        <v>47.548000000000002</v>
      </c>
      <c r="X54" s="3">
        <v>26</v>
      </c>
      <c r="Y54" s="10">
        <v>47.776840608559482</v>
      </c>
      <c r="Z54" s="3">
        <v>-6.2458406085594831</v>
      </c>
      <c r="AA54" s="3">
        <v>-1.1724897802720704</v>
      </c>
      <c r="AC54" s="3">
        <v>47.222222222222221</v>
      </c>
      <c r="AD54" s="42">
        <v>43.012</v>
      </c>
    </row>
    <row r="55" spans="1:30" x14ac:dyDescent="0.55000000000000004">
      <c r="A55" s="187">
        <v>2021</v>
      </c>
      <c r="B55" s="18">
        <v>97.144000000000005</v>
      </c>
      <c r="C55" s="27">
        <v>1</v>
      </c>
      <c r="D55" s="18">
        <f t="shared" si="1"/>
        <v>83.090999999999994</v>
      </c>
      <c r="E55" s="28">
        <v>83.090999999999994</v>
      </c>
      <c r="I55" s="3">
        <v>29</v>
      </c>
      <c r="J55" s="3">
        <v>43.066559831804298</v>
      </c>
      <c r="K55" s="3">
        <v>7.578440168195705</v>
      </c>
      <c r="L55" s="3">
        <v>0.90313055015222288</v>
      </c>
      <c r="N55" s="3">
        <v>52.777777777777779</v>
      </c>
      <c r="O55" s="3">
        <v>48.978999999999999</v>
      </c>
      <c r="X55" s="3">
        <v>27</v>
      </c>
      <c r="Y55" s="10">
        <v>48.519212532158988</v>
      </c>
      <c r="Z55" s="3">
        <v>-3.7882125321589868</v>
      </c>
      <c r="AA55" s="3">
        <v>-0.711135739418012</v>
      </c>
      <c r="AC55" s="3">
        <v>49.074074074074069</v>
      </c>
      <c r="AD55" s="42">
        <v>44.731000000000002</v>
      </c>
    </row>
    <row r="56" spans="1:30" x14ac:dyDescent="0.55000000000000004">
      <c r="A56" s="187">
        <v>2022</v>
      </c>
      <c r="B56" s="18">
        <v>100.86799999999999</v>
      </c>
      <c r="C56" s="27">
        <v>1</v>
      </c>
      <c r="D56" s="18">
        <f t="shared" si="1"/>
        <v>98.174000000000007</v>
      </c>
      <c r="E56" s="28">
        <v>98.174000000000007</v>
      </c>
      <c r="I56" s="3">
        <v>30</v>
      </c>
      <c r="J56" s="3">
        <v>43.957307763440397</v>
      </c>
      <c r="K56" s="3">
        <v>3.5906922365596046</v>
      </c>
      <c r="L56" s="3">
        <v>0.42790650622810955</v>
      </c>
      <c r="N56" s="3">
        <v>54.629629629629626</v>
      </c>
      <c r="O56" s="3">
        <v>50.645000000000003</v>
      </c>
      <c r="X56" s="3">
        <v>28</v>
      </c>
      <c r="Y56" s="10">
        <v>48.340368386928191</v>
      </c>
      <c r="Z56" s="3">
        <v>2.5976316130718118</v>
      </c>
      <c r="AA56" s="3">
        <v>0.48763596609629145</v>
      </c>
      <c r="AC56" s="3">
        <v>50.925925925925924</v>
      </c>
      <c r="AD56" s="42">
        <v>47.548000000000002</v>
      </c>
    </row>
    <row r="57" spans="1:30" x14ac:dyDescent="0.55000000000000004">
      <c r="A57" s="190">
        <v>2023</v>
      </c>
      <c r="B57" s="23">
        <v>105.188</v>
      </c>
      <c r="C57" s="31">
        <v>1</v>
      </c>
      <c r="D57" s="23">
        <f t="shared" si="1"/>
        <v>100.873</v>
      </c>
      <c r="E57" s="34">
        <v>100.873</v>
      </c>
      <c r="I57" s="3">
        <v>31</v>
      </c>
      <c r="J57" s="3">
        <v>44.657285956834826</v>
      </c>
      <c r="K57" s="3">
        <v>6.9967140431651771</v>
      </c>
      <c r="L57" s="3">
        <v>0.83380564638883747</v>
      </c>
      <c r="N57" s="3">
        <v>56.481481481481481</v>
      </c>
      <c r="O57" s="3">
        <v>50.938000000000002</v>
      </c>
      <c r="X57" s="3">
        <v>29</v>
      </c>
      <c r="Y57" s="10">
        <v>48.152525794138626</v>
      </c>
      <c r="Z57" s="3">
        <v>2.4924742058613774</v>
      </c>
      <c r="AA57" s="3">
        <v>0.46789547110108226</v>
      </c>
      <c r="AC57" s="3">
        <v>52.777777777777779</v>
      </c>
      <c r="AD57" s="42">
        <v>48.978999999999999</v>
      </c>
    </row>
    <row r="58" spans="1:30" x14ac:dyDescent="0.55000000000000004">
      <c r="I58" s="3">
        <v>32</v>
      </c>
      <c r="J58" s="3">
        <v>44.542090384127349</v>
      </c>
      <c r="K58" s="3">
        <v>4.4369096158726506</v>
      </c>
      <c r="L58" s="3">
        <v>0.52875110622042132</v>
      </c>
      <c r="N58" s="3">
        <v>58.333333333333329</v>
      </c>
      <c r="O58" s="3">
        <v>51.654000000000003</v>
      </c>
      <c r="X58" s="3">
        <v>30</v>
      </c>
      <c r="Y58" s="10">
        <v>49.518040211183774</v>
      </c>
      <c r="Z58" s="3">
        <v>-1.9700402111837718</v>
      </c>
      <c r="AA58" s="3">
        <v>-0.36982244010077925</v>
      </c>
      <c r="AC58" s="3">
        <v>54.629629629629626</v>
      </c>
      <c r="AD58" s="42">
        <v>50.645000000000003</v>
      </c>
    </row>
    <row r="59" spans="1:30" x14ac:dyDescent="0.55000000000000004">
      <c r="I59" s="3">
        <v>33</v>
      </c>
      <c r="J59" s="3">
        <v>45.529690644409214</v>
      </c>
      <c r="K59" s="3">
        <v>6.5793093555907873</v>
      </c>
      <c r="L59" s="3">
        <v>0.78406309821814635</v>
      </c>
      <c r="N59" s="3">
        <v>60.185185185185183</v>
      </c>
      <c r="O59" s="3">
        <v>52.109000000000002</v>
      </c>
      <c r="X59" s="3">
        <v>31</v>
      </c>
      <c r="Y59" s="10">
        <v>50.591105082568511</v>
      </c>
      <c r="Z59" s="3">
        <v>1.0628949174314926</v>
      </c>
      <c r="AA59" s="3">
        <v>0.19953013634124386</v>
      </c>
      <c r="AC59" s="3">
        <v>56.481481481481481</v>
      </c>
      <c r="AD59" s="42">
        <v>50.938000000000002</v>
      </c>
    </row>
    <row r="60" spans="1:30" x14ac:dyDescent="0.55000000000000004">
      <c r="B60" s="14">
        <f>$K$15</f>
        <v>3731.9383024411632</v>
      </c>
      <c r="C60" s="15"/>
      <c r="D60" s="16">
        <f>$J$15</f>
        <v>52</v>
      </c>
      <c r="I60" s="3">
        <v>34</v>
      </c>
      <c r="J60" s="3">
        <v>48.652444513472815</v>
      </c>
      <c r="K60" s="3">
        <v>5.8955554865271864</v>
      </c>
      <c r="L60" s="3">
        <v>0.70257944271240635</v>
      </c>
      <c r="N60" s="3">
        <v>62.037037037037038</v>
      </c>
      <c r="O60" s="3">
        <v>54.170999999999999</v>
      </c>
      <c r="X60" s="3">
        <v>32</v>
      </c>
      <c r="Y60" s="10">
        <v>50.414510549227408</v>
      </c>
      <c r="Z60" s="3">
        <v>-1.4355105492274092</v>
      </c>
      <c r="AA60" s="3">
        <v>-0.26947877058138264</v>
      </c>
      <c r="AC60" s="3">
        <v>58.333333333333329</v>
      </c>
      <c r="AD60" s="42">
        <v>51.654000000000003</v>
      </c>
    </row>
    <row r="61" spans="1:30" x14ac:dyDescent="0.55000000000000004">
      <c r="B61" s="17">
        <f>$Z$15</f>
        <v>1503.9712407249394</v>
      </c>
      <c r="C61" s="18"/>
      <c r="D61" s="19">
        <f>$Y$15</f>
        <v>50</v>
      </c>
      <c r="I61" s="3">
        <v>35</v>
      </c>
      <c r="J61" s="3">
        <v>52.257992566240326</v>
      </c>
      <c r="K61" s="3">
        <v>8.9120074337596762</v>
      </c>
      <c r="L61" s="3">
        <v>1.0620531399574713</v>
      </c>
      <c r="N61" s="3">
        <v>63.888888888888886</v>
      </c>
      <c r="O61" s="3">
        <v>54.548000000000002</v>
      </c>
      <c r="X61" s="3">
        <v>33</v>
      </c>
      <c r="Y61" s="10">
        <v>51.92849935099246</v>
      </c>
      <c r="Z61" s="3">
        <v>0.18050064900754137</v>
      </c>
      <c r="AA61" s="3">
        <v>3.3884176615680404E-2</v>
      </c>
      <c r="AC61" s="3">
        <v>60.185185185185183</v>
      </c>
      <c r="AD61" s="42">
        <v>52.109000000000002</v>
      </c>
    </row>
    <row r="62" spans="1:30" x14ac:dyDescent="0.55000000000000004">
      <c r="B62" s="20">
        <f>+B60-B61</f>
        <v>2227.9670617162237</v>
      </c>
      <c r="C62" s="18"/>
      <c r="D62" s="21">
        <f>+D60-D61</f>
        <v>2</v>
      </c>
      <c r="I62" s="3">
        <v>36</v>
      </c>
      <c r="J62" s="3">
        <v>54.950047064735237</v>
      </c>
      <c r="K62" s="3">
        <v>10.706952935264759</v>
      </c>
      <c r="L62" s="3">
        <v>1.2759586511562875</v>
      </c>
      <c r="N62" s="3">
        <v>65.740740740740733</v>
      </c>
      <c r="O62" s="3">
        <v>61.17</v>
      </c>
      <c r="X62" s="3">
        <v>34</v>
      </c>
      <c r="Y62" s="10">
        <v>56.715673452264397</v>
      </c>
      <c r="Z62" s="3">
        <v>-2.1676734522643955</v>
      </c>
      <c r="AA62" s="3">
        <v>-0.40692280335556957</v>
      </c>
      <c r="AC62" s="3">
        <v>62.037037037037038</v>
      </c>
      <c r="AD62" s="42">
        <v>54.170999999999999</v>
      </c>
    </row>
    <row r="63" spans="1:30" x14ac:dyDescent="0.55000000000000004">
      <c r="A63" s="180" t="s">
        <v>61</v>
      </c>
      <c r="B63" s="22">
        <f>(B62/D62)/(B61/D61)</f>
        <v>37.03473512968084</v>
      </c>
      <c r="C63" s="23"/>
      <c r="D63" s="24"/>
      <c r="I63" s="3">
        <v>37</v>
      </c>
      <c r="J63" s="3">
        <v>57.884232384844573</v>
      </c>
      <c r="K63" s="3">
        <v>17.361767615155422</v>
      </c>
      <c r="L63" s="3">
        <v>2.0690197969357969</v>
      </c>
      <c r="N63" s="3">
        <v>67.592592592592595</v>
      </c>
      <c r="O63" s="3">
        <v>63.747999999999998</v>
      </c>
      <c r="X63" s="3">
        <v>35</v>
      </c>
      <c r="Y63" s="10">
        <v>62.242969865246145</v>
      </c>
      <c r="Z63" s="3">
        <v>-1.0729698652461437</v>
      </c>
      <c r="AA63" s="3">
        <v>-0.2014214387438803</v>
      </c>
      <c r="AC63" s="3">
        <v>63.888888888888886</v>
      </c>
      <c r="AD63" s="42">
        <v>54.548000000000002</v>
      </c>
    </row>
    <row r="64" spans="1:30" ht="18.5" thickBot="1" x14ac:dyDescent="0.6">
      <c r="A64" s="180" t="s">
        <v>62</v>
      </c>
      <c r="B64" s="13">
        <f>_xlfn.F.DIST.RT(B63,D62,D61)</f>
        <v>1.357147060548686E-10</v>
      </c>
      <c r="C64"/>
      <c r="I64" s="3">
        <v>38</v>
      </c>
      <c r="J64" s="3">
        <v>62.738588493332536</v>
      </c>
      <c r="K64" s="3">
        <v>21.192411506667462</v>
      </c>
      <c r="L64" s="3">
        <v>2.5255215899693075</v>
      </c>
      <c r="N64" s="3">
        <v>69.444444444444443</v>
      </c>
      <c r="O64" s="3">
        <v>65.546000000000006</v>
      </c>
      <c r="X64" s="3">
        <v>36</v>
      </c>
      <c r="Y64" s="10">
        <v>66.369882876892476</v>
      </c>
      <c r="Z64" s="3">
        <v>-0.71288287689247909</v>
      </c>
      <c r="AA64" s="3">
        <v>-0.13382472273498522</v>
      </c>
      <c r="AC64" s="3">
        <v>65.740740740740733</v>
      </c>
      <c r="AD64" s="42">
        <v>61.17</v>
      </c>
    </row>
    <row r="65" spans="1:30" x14ac:dyDescent="0.55000000000000004">
      <c r="I65" s="3">
        <v>39</v>
      </c>
      <c r="J65" s="3">
        <v>66.983948898972102</v>
      </c>
      <c r="K65" s="3">
        <v>14.034051101027899</v>
      </c>
      <c r="L65" s="3">
        <v>1.6724523794390966</v>
      </c>
      <c r="N65" s="3">
        <v>71.296296296296291</v>
      </c>
      <c r="O65" s="3">
        <v>65.656999999999996</v>
      </c>
      <c r="X65" s="3">
        <v>37</v>
      </c>
      <c r="Y65" s="10">
        <v>70.867981850338538</v>
      </c>
      <c r="Z65" s="3">
        <v>4.3780181496614574</v>
      </c>
      <c r="AA65" s="3">
        <v>0.82185599345731564</v>
      </c>
      <c r="AC65" s="3">
        <v>67.592592592592595</v>
      </c>
      <c r="AD65" s="42">
        <v>63.747999999999998</v>
      </c>
    </row>
    <row r="66" spans="1:30" ht="18.5" thickBot="1" x14ac:dyDescent="0.6">
      <c r="I66" s="3">
        <v>40</v>
      </c>
      <c r="J66" s="3">
        <v>64.573646629264886</v>
      </c>
      <c r="K66" s="3">
        <v>-10.402646629264886</v>
      </c>
      <c r="L66" s="3">
        <v>-1.2396941540496371</v>
      </c>
      <c r="N66" s="3">
        <v>73.148148148148152</v>
      </c>
      <c r="O66" s="3">
        <v>67.400000000000006</v>
      </c>
      <c r="X66" s="3">
        <v>38</v>
      </c>
      <c r="Y66" s="10">
        <v>78.309697981451123</v>
      </c>
      <c r="Z66" s="3">
        <v>5.6213020185488745</v>
      </c>
      <c r="AA66" s="3">
        <v>1.0552493381817856</v>
      </c>
      <c r="AC66" s="3">
        <v>69.444444444444443</v>
      </c>
      <c r="AD66" s="42">
        <v>65.546000000000006</v>
      </c>
    </row>
    <row r="67" spans="1:30" x14ac:dyDescent="0.55000000000000004">
      <c r="A67" s="173">
        <v>2007</v>
      </c>
      <c r="B67" s="171"/>
      <c r="I67" s="3">
        <v>41</v>
      </c>
      <c r="J67" s="3">
        <v>68.802131250367694</v>
      </c>
      <c r="K67" s="3">
        <v>-1.4021312503676882</v>
      </c>
      <c r="L67" s="3">
        <v>-0.1670934307622409</v>
      </c>
      <c r="N67" s="3">
        <v>75</v>
      </c>
      <c r="O67" s="3">
        <v>68.399000000000001</v>
      </c>
      <c r="X67" s="3">
        <v>39</v>
      </c>
      <c r="Y67" s="10">
        <v>84.817825178340101</v>
      </c>
      <c r="Z67" s="3">
        <v>-3.7998251783401003</v>
      </c>
      <c r="AA67" s="3">
        <v>-0.71331570362500951</v>
      </c>
      <c r="AC67" s="3">
        <v>71.296296296296291</v>
      </c>
      <c r="AD67" s="42">
        <v>65.656999999999996</v>
      </c>
    </row>
    <row r="68" spans="1:30" x14ac:dyDescent="0.55000000000000004">
      <c r="A68" s="174"/>
      <c r="B68" s="176">
        <v>5.895923777590362E-7</v>
      </c>
      <c r="I68" s="3">
        <v>42</v>
      </c>
      <c r="J68" s="3">
        <v>74.228062843818179</v>
      </c>
      <c r="K68" s="3">
        <v>-8.6820628438181728</v>
      </c>
      <c r="L68" s="3">
        <v>-1.0346504054356733</v>
      </c>
      <c r="N68" s="3">
        <v>76.851851851851848</v>
      </c>
      <c r="O68" s="3">
        <v>69.774000000000001</v>
      </c>
      <c r="X68" s="3">
        <v>40</v>
      </c>
      <c r="Y68" s="10">
        <v>51.745586639229025</v>
      </c>
      <c r="Z68" s="3">
        <v>2.4254133607709747</v>
      </c>
      <c r="AA68" s="3">
        <v>0.45530658828246673</v>
      </c>
      <c r="AC68" s="3">
        <v>73.148148148148152</v>
      </c>
      <c r="AD68" s="42">
        <v>67.400000000000006</v>
      </c>
    </row>
    <row r="69" spans="1:30" x14ac:dyDescent="0.55000000000000004">
      <c r="A69" s="174">
        <v>2008</v>
      </c>
      <c r="B69" s="176"/>
      <c r="I69" s="3">
        <v>43</v>
      </c>
      <c r="J69" s="3">
        <v>75.348468191106747</v>
      </c>
      <c r="K69" s="3">
        <v>-11.600468191106749</v>
      </c>
      <c r="L69" s="3">
        <v>-1.3824397879955723</v>
      </c>
      <c r="N69" s="3">
        <v>78.703703703703695</v>
      </c>
      <c r="O69" s="3">
        <v>70.036000000000001</v>
      </c>
      <c r="X69" s="3">
        <v>41</v>
      </c>
      <c r="Y69" s="10">
        <v>57.930860437729912</v>
      </c>
      <c r="Z69" s="3">
        <v>9.4691395622700938</v>
      </c>
      <c r="AA69" s="3">
        <v>1.7775780812460187</v>
      </c>
      <c r="AC69" s="3">
        <v>75</v>
      </c>
      <c r="AD69" s="42">
        <v>68.399000000000001</v>
      </c>
    </row>
    <row r="70" spans="1:30" x14ac:dyDescent="0.55000000000000004">
      <c r="A70" s="174"/>
      <c r="B70" s="176">
        <v>1.3571470605486899E-10</v>
      </c>
      <c r="I70" s="3">
        <v>44</v>
      </c>
      <c r="J70" s="3">
        <v>76.940661775662193</v>
      </c>
      <c r="K70" s="3">
        <v>-7.1666617756621918</v>
      </c>
      <c r="L70" s="3">
        <v>-0.854058493378549</v>
      </c>
      <c r="N70" s="3">
        <v>80.555555555555557</v>
      </c>
      <c r="O70" s="3">
        <v>73.093000000000004</v>
      </c>
      <c r="X70" s="3">
        <v>42</v>
      </c>
      <c r="Y70" s="10">
        <v>66.290421552309994</v>
      </c>
      <c r="Z70" s="3">
        <v>-0.74442155230998708</v>
      </c>
      <c r="AA70" s="3">
        <v>-0.13974526681029661</v>
      </c>
      <c r="AC70" s="3">
        <v>76.851851851851848</v>
      </c>
      <c r="AD70" s="42">
        <v>69.774000000000001</v>
      </c>
    </row>
    <row r="71" spans="1:30" x14ac:dyDescent="0.55000000000000004">
      <c r="A71" s="174">
        <v>2009</v>
      </c>
      <c r="B71" s="176"/>
      <c r="I71" s="3">
        <v>45</v>
      </c>
      <c r="J71" s="3">
        <v>78.378772110099376</v>
      </c>
      <c r="K71" s="3">
        <v>-5.2857721100993729</v>
      </c>
      <c r="L71" s="3">
        <v>-0.6299109272917659</v>
      </c>
      <c r="N71" s="3">
        <v>82.407407407407405</v>
      </c>
      <c r="O71" s="3">
        <v>75.245999999999995</v>
      </c>
      <c r="X71" s="3">
        <v>43</v>
      </c>
      <c r="Y71" s="10">
        <v>68.048364217185878</v>
      </c>
      <c r="Z71" s="3">
        <v>-4.30036421718588</v>
      </c>
      <c r="AA71" s="3">
        <v>-0.80727854136851651</v>
      </c>
      <c r="AC71" s="3">
        <v>78.703703703703695</v>
      </c>
      <c r="AD71" s="42">
        <v>70.036000000000001</v>
      </c>
    </row>
    <row r="72" spans="1:30" x14ac:dyDescent="0.55000000000000004">
      <c r="A72" s="174"/>
      <c r="B72" s="176">
        <v>7.0241307582929241E-7</v>
      </c>
      <c r="I72" s="3">
        <v>46</v>
      </c>
      <c r="J72" s="3">
        <v>75.156230993340131</v>
      </c>
      <c r="K72" s="3">
        <v>0.45776900665987341</v>
      </c>
      <c r="L72" s="3">
        <v>5.4552805808559597E-2</v>
      </c>
      <c r="N72" s="3">
        <v>84.259259259259252</v>
      </c>
      <c r="O72" s="3">
        <v>75.614000000000004</v>
      </c>
      <c r="X72" s="3">
        <v>44</v>
      </c>
      <c r="Y72" s="10">
        <v>70.353913147413806</v>
      </c>
      <c r="Z72" s="3">
        <v>-0.57991314741380506</v>
      </c>
      <c r="AA72" s="3">
        <v>-0.108863206956688</v>
      </c>
      <c r="AC72" s="3">
        <v>80.555555555555557</v>
      </c>
      <c r="AD72" s="42">
        <v>73.093000000000004</v>
      </c>
    </row>
    <row r="73" spans="1:30" ht="18.5" thickBot="1" x14ac:dyDescent="0.6">
      <c r="A73" s="175">
        <v>2010</v>
      </c>
      <c r="B73" s="172"/>
      <c r="I73" s="3">
        <v>47</v>
      </c>
      <c r="J73" s="3">
        <v>76.071192007137682</v>
      </c>
      <c r="K73" s="3">
        <v>-6.035192007137681</v>
      </c>
      <c r="L73" s="3">
        <v>-0.71922007124300313</v>
      </c>
      <c r="N73" s="3">
        <v>86.111111111111114</v>
      </c>
      <c r="O73" s="3">
        <v>76.932000000000002</v>
      </c>
      <c r="X73" s="3">
        <v>45</v>
      </c>
      <c r="Y73" s="10">
        <v>72.484023303674078</v>
      </c>
      <c r="Z73" s="3">
        <v>0.6089766963259251</v>
      </c>
      <c r="AA73" s="3">
        <v>0.11431911212839514</v>
      </c>
      <c r="AC73" s="3">
        <v>82.407407407407405</v>
      </c>
      <c r="AD73" s="42">
        <v>75.245999999999995</v>
      </c>
    </row>
    <row r="74" spans="1:30" x14ac:dyDescent="0.55000000000000004">
      <c r="I74" s="3">
        <v>48</v>
      </c>
      <c r="J74" s="3">
        <v>79.656195626556084</v>
      </c>
      <c r="K74" s="3">
        <v>-1.3701956265560824</v>
      </c>
      <c r="L74" s="3">
        <v>-0.16328762945454295</v>
      </c>
      <c r="N74" s="3">
        <v>87.962962962962962</v>
      </c>
      <c r="O74" s="3">
        <v>78.286000000000001</v>
      </c>
      <c r="X74" s="3">
        <v>46</v>
      </c>
      <c r="Y74" s="10">
        <v>67.487280704324178</v>
      </c>
      <c r="Z74" s="3">
        <v>8.1267192956758265</v>
      </c>
      <c r="AA74" s="3">
        <v>1.5255745252707242</v>
      </c>
      <c r="AC74" s="3">
        <v>84.259259259259252</v>
      </c>
      <c r="AD74" s="42">
        <v>75.614000000000004</v>
      </c>
    </row>
    <row r="75" spans="1:30" x14ac:dyDescent="0.55000000000000004">
      <c r="I75" s="3">
        <v>49</v>
      </c>
      <c r="J75" s="3">
        <v>83.316039681746219</v>
      </c>
      <c r="K75" s="3">
        <v>-1.8370396817462193</v>
      </c>
      <c r="L75" s="3">
        <v>-0.2189219181790977</v>
      </c>
      <c r="N75" s="3">
        <v>89.81481481481481</v>
      </c>
      <c r="O75" s="3">
        <v>81.018000000000001</v>
      </c>
      <c r="X75" s="3">
        <v>47</v>
      </c>
      <c r="Y75" s="10">
        <v>69.015136364939153</v>
      </c>
      <c r="Z75" s="3">
        <v>1.0208636350608487</v>
      </c>
      <c r="AA75" s="3">
        <v>0.19163988551355332</v>
      </c>
      <c r="AC75" s="3">
        <v>86.111111111111114</v>
      </c>
      <c r="AD75" s="42">
        <v>76.932000000000002</v>
      </c>
    </row>
    <row r="76" spans="1:30" x14ac:dyDescent="0.55000000000000004">
      <c r="I76" s="3">
        <v>50</v>
      </c>
      <c r="J76" s="3">
        <v>84.181107071695948</v>
      </c>
      <c r="K76" s="3">
        <v>-7.2491070716959456</v>
      </c>
      <c r="L76" s="3">
        <v>-0.86388358454663761</v>
      </c>
      <c r="N76" s="3">
        <v>91.666666666666671</v>
      </c>
      <c r="O76" s="3">
        <v>81.478999999999999</v>
      </c>
      <c r="X76" s="3">
        <v>48</v>
      </c>
      <c r="Y76" s="10">
        <v>74.325730817960974</v>
      </c>
      <c r="Z76" s="3">
        <v>3.9602691820390277</v>
      </c>
      <c r="AA76" s="3">
        <v>0.74343478069289415</v>
      </c>
      <c r="AC76" s="3">
        <v>87.962962962962962</v>
      </c>
      <c r="AD76" s="42">
        <v>78.286000000000001</v>
      </c>
    </row>
    <row r="77" spans="1:30" x14ac:dyDescent="0.55000000000000004">
      <c r="I77" s="3">
        <v>51</v>
      </c>
      <c r="J77" s="3">
        <v>82.508936943031472</v>
      </c>
      <c r="K77" s="3">
        <v>-14.109936943031471</v>
      </c>
      <c r="L77" s="3">
        <v>-1.6814957736886245</v>
      </c>
      <c r="N77" s="3">
        <v>93.518518518518519</v>
      </c>
      <c r="O77" s="3">
        <v>83.090999999999994</v>
      </c>
      <c r="X77" s="3">
        <v>49</v>
      </c>
      <c r="Y77" s="10">
        <v>79.864581997230076</v>
      </c>
      <c r="Z77" s="3">
        <v>1.6144180027699235</v>
      </c>
      <c r="AA77" s="3">
        <v>0.30306386729448592</v>
      </c>
      <c r="AC77" s="3">
        <v>89.81481481481481</v>
      </c>
      <c r="AD77" s="42">
        <v>81.018000000000001</v>
      </c>
    </row>
    <row r="78" spans="1:30" x14ac:dyDescent="0.55000000000000004">
      <c r="I78" s="3">
        <v>52</v>
      </c>
      <c r="J78" s="3">
        <v>91.333504796233512</v>
      </c>
      <c r="K78" s="3">
        <v>-8.2425047962335185</v>
      </c>
      <c r="L78" s="3">
        <v>-0.98226781844831978</v>
      </c>
      <c r="N78" s="3">
        <v>95.370370370370367</v>
      </c>
      <c r="O78" s="3">
        <v>83.930999999999997</v>
      </c>
      <c r="X78" s="3">
        <v>50</v>
      </c>
      <c r="Y78" s="10">
        <v>81.292805541752656</v>
      </c>
      <c r="Z78" s="3">
        <v>-4.3608055417526543</v>
      </c>
      <c r="AA78" s="3">
        <v>-0.81862478598185673</v>
      </c>
      <c r="AC78" s="3">
        <v>91.666666666666671</v>
      </c>
      <c r="AD78" s="42">
        <v>81.478999999999999</v>
      </c>
    </row>
    <row r="79" spans="1:30" x14ac:dyDescent="0.55000000000000004">
      <c r="I79" s="3">
        <v>53</v>
      </c>
      <c r="J79" s="3">
        <v>94.065914431664169</v>
      </c>
      <c r="K79" s="3">
        <v>4.1080855683358379</v>
      </c>
      <c r="L79" s="3">
        <v>0.48956480450605333</v>
      </c>
      <c r="N79" s="3">
        <v>97.222222222222214</v>
      </c>
      <c r="O79" s="3">
        <v>98.174000000000007</v>
      </c>
      <c r="X79" s="3">
        <v>51</v>
      </c>
      <c r="Y79" s="10">
        <v>78.920933361780584</v>
      </c>
      <c r="Z79" s="3">
        <v>-10.521933361780583</v>
      </c>
      <c r="AA79" s="3">
        <v>-1.9752120024460262</v>
      </c>
      <c r="AC79" s="3">
        <v>93.518518518518519</v>
      </c>
      <c r="AD79" s="42">
        <v>83.090999999999994</v>
      </c>
    </row>
    <row r="80" spans="1:30" ht="18.5" thickBot="1" x14ac:dyDescent="0.6">
      <c r="I80" s="4">
        <v>54</v>
      </c>
      <c r="J80" s="4">
        <v>97.235627005525714</v>
      </c>
      <c r="K80" s="4">
        <v>3.6373729944742905</v>
      </c>
      <c r="L80" s="4">
        <v>0.43346950041178606</v>
      </c>
      <c r="N80" s="4">
        <v>99.074074074074076</v>
      </c>
      <c r="O80" s="4">
        <v>100.873</v>
      </c>
      <c r="X80" s="3">
        <v>52</v>
      </c>
      <c r="Y80" s="10">
        <v>92.119148154359593</v>
      </c>
      <c r="Z80" s="3">
        <v>-9.0281481543595987</v>
      </c>
      <c r="AA80" s="3">
        <v>-1.6947937210024582</v>
      </c>
      <c r="AC80" s="3">
        <v>95.370370370370367</v>
      </c>
      <c r="AD80" s="42">
        <v>83.930999999999997</v>
      </c>
    </row>
    <row r="81" spans="24:30" x14ac:dyDescent="0.55000000000000004">
      <c r="X81" s="3">
        <v>53</v>
      </c>
      <c r="Y81" s="10">
        <v>95.969321478884808</v>
      </c>
      <c r="Z81" s="3">
        <v>2.2046785211151985</v>
      </c>
      <c r="AA81" s="3">
        <v>0.41386951681898559</v>
      </c>
      <c r="AC81" s="3">
        <v>97.222222222222214</v>
      </c>
      <c r="AD81" s="42">
        <v>98.174000000000007</v>
      </c>
    </row>
    <row r="82" spans="24:30" ht="18.5" thickBot="1" x14ac:dyDescent="0.6">
      <c r="X82" s="4">
        <v>54</v>
      </c>
      <c r="Y82" s="40">
        <v>100.76789228122487</v>
      </c>
      <c r="Z82" s="4">
        <v>0.10510771877513037</v>
      </c>
      <c r="AA82" s="4">
        <v>1.9731167318401077E-2</v>
      </c>
      <c r="AC82" s="4">
        <v>99.074074074074076</v>
      </c>
      <c r="AD82" s="43">
        <v>100.873</v>
      </c>
    </row>
  </sheetData>
  <sortState xmlns:xlrd2="http://schemas.microsoft.com/office/spreadsheetml/2017/richdata2" ref="AD29:AD82">
    <sortCondition ref="AD29"/>
  </sortState>
  <phoneticPr fontId="1"/>
  <pageMargins left="0.51181102362204722" right="0.51181102362204722" top="0.74803149606299213" bottom="0.55118110236220474" header="0.31496062992125984" footer="0.11811023622047245"/>
  <pageSetup paperSize="8"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601EE-FFD1-4BC8-AD27-55B2786F506A}">
  <sheetPr>
    <pageSetUpPr fitToPage="1"/>
  </sheetPr>
  <dimension ref="A1:AF82"/>
  <sheetViews>
    <sheetView zoomScale="80" zoomScaleNormal="80" workbookViewId="0"/>
  </sheetViews>
  <sheetFormatPr defaultRowHeight="18" x14ac:dyDescent="0.55000000000000004"/>
  <cols>
    <col min="2" max="2" width="8" customWidth="1"/>
    <col min="3" max="3" width="6.08203125" style="2" customWidth="1"/>
    <col min="4" max="4" width="7.1640625" customWidth="1"/>
    <col min="6" max="8" width="4" customWidth="1"/>
    <col min="23" max="23" width="3.1640625" customWidth="1"/>
  </cols>
  <sheetData>
    <row r="1" spans="1:29" x14ac:dyDescent="0.55000000000000004">
      <c r="B1" s="196" t="s">
        <v>55</v>
      </c>
      <c r="E1" s="194" t="s">
        <v>56</v>
      </c>
    </row>
    <row r="2" spans="1:29" x14ac:dyDescent="0.55000000000000004">
      <c r="B2" s="1" t="s">
        <v>3</v>
      </c>
      <c r="E2" s="1" t="s">
        <v>50</v>
      </c>
    </row>
    <row r="3" spans="1:29" x14ac:dyDescent="0.55000000000000004">
      <c r="A3" s="61" t="s">
        <v>0</v>
      </c>
      <c r="B3" s="64" t="s">
        <v>2</v>
      </c>
      <c r="C3" s="64" t="s">
        <v>4</v>
      </c>
      <c r="D3" s="64" t="s">
        <v>5</v>
      </c>
      <c r="E3" s="183" t="s">
        <v>1</v>
      </c>
      <c r="I3" t="s">
        <v>6</v>
      </c>
      <c r="X3" t="s">
        <v>6</v>
      </c>
    </row>
    <row r="4" spans="1:29" ht="18.5" thickBot="1" x14ac:dyDescent="0.6">
      <c r="A4" s="56">
        <v>1970</v>
      </c>
      <c r="B4" s="15">
        <v>3.4209999999999998</v>
      </c>
      <c r="C4" s="25">
        <v>0</v>
      </c>
      <c r="D4" s="15">
        <f t="shared" ref="D4:D57" si="0">+E4*C4</f>
        <v>0</v>
      </c>
      <c r="E4" s="26">
        <v>6.9539999999999997</v>
      </c>
    </row>
    <row r="5" spans="1:29" x14ac:dyDescent="0.55000000000000004">
      <c r="A5" s="57">
        <v>1971</v>
      </c>
      <c r="B5" s="18">
        <v>3.7650000000000001</v>
      </c>
      <c r="C5" s="27">
        <v>0</v>
      </c>
      <c r="D5" s="18">
        <f t="shared" si="0"/>
        <v>0</v>
      </c>
      <c r="E5" s="28">
        <v>8.3930000000000007</v>
      </c>
      <c r="I5" s="6" t="s">
        <v>7</v>
      </c>
      <c r="J5" s="6"/>
      <c r="X5" s="6" t="s">
        <v>7</v>
      </c>
      <c r="Y5" s="6"/>
    </row>
    <row r="6" spans="1:29" x14ac:dyDescent="0.55000000000000004">
      <c r="A6" s="57">
        <v>1972</v>
      </c>
      <c r="B6" s="18">
        <v>4.3330000000000002</v>
      </c>
      <c r="C6" s="27">
        <v>0</v>
      </c>
      <c r="D6" s="18">
        <f t="shared" si="0"/>
        <v>0</v>
      </c>
      <c r="E6" s="28">
        <v>8.8059999999999992</v>
      </c>
      <c r="I6" s="3" t="s">
        <v>8</v>
      </c>
      <c r="J6" s="3">
        <v>0.93543588581800818</v>
      </c>
      <c r="X6" s="3" t="s">
        <v>8</v>
      </c>
      <c r="Y6" s="3">
        <v>0.96415603245665926</v>
      </c>
    </row>
    <row r="7" spans="1:29" x14ac:dyDescent="0.55000000000000004">
      <c r="A7" s="57">
        <v>1973</v>
      </c>
      <c r="B7" s="18">
        <v>5.2709999999999999</v>
      </c>
      <c r="C7" s="27">
        <v>0</v>
      </c>
      <c r="D7" s="18">
        <f t="shared" si="0"/>
        <v>0</v>
      </c>
      <c r="E7" s="28">
        <v>10.031000000000001</v>
      </c>
      <c r="I7" s="3" t="s">
        <v>9</v>
      </c>
      <c r="J7" s="8">
        <v>0.87504029647612169</v>
      </c>
      <c r="X7" s="3" t="s">
        <v>9</v>
      </c>
      <c r="Y7" s="3">
        <v>0.9295968549225665</v>
      </c>
    </row>
    <row r="8" spans="1:29" x14ac:dyDescent="0.55000000000000004">
      <c r="A8" s="57">
        <v>1974</v>
      </c>
      <c r="B8" s="18">
        <v>5.9710000000000001</v>
      </c>
      <c r="C8" s="27">
        <v>0</v>
      </c>
      <c r="D8" s="18">
        <f t="shared" si="0"/>
        <v>0</v>
      </c>
      <c r="E8" s="28">
        <v>16.207999999999998</v>
      </c>
      <c r="I8" s="3" t="s">
        <v>10</v>
      </c>
      <c r="J8" s="3">
        <v>0.87263722525450871</v>
      </c>
      <c r="X8" s="3" t="s">
        <v>10</v>
      </c>
      <c r="Y8" s="3">
        <v>0.92537266621792047</v>
      </c>
    </row>
    <row r="9" spans="1:29" x14ac:dyDescent="0.55000000000000004">
      <c r="A9" s="57">
        <v>1975</v>
      </c>
      <c r="B9" s="18">
        <v>6.6779999999999999</v>
      </c>
      <c r="C9" s="27">
        <v>0</v>
      </c>
      <c r="D9" s="18">
        <f t="shared" si="0"/>
        <v>0</v>
      </c>
      <c r="E9" s="28">
        <v>16.545000000000002</v>
      </c>
      <c r="I9" s="3" t="s">
        <v>11</v>
      </c>
      <c r="J9" s="3">
        <v>8.4716022261266897</v>
      </c>
      <c r="X9" s="3" t="s">
        <v>11</v>
      </c>
      <c r="Y9" s="3">
        <v>6.4847503707951066</v>
      </c>
    </row>
    <row r="10" spans="1:29" ht="18.5" thickBot="1" x14ac:dyDescent="0.6">
      <c r="A10" s="57">
        <v>1976</v>
      </c>
      <c r="B10" s="18">
        <v>7.2149999999999999</v>
      </c>
      <c r="C10" s="27">
        <v>0</v>
      </c>
      <c r="D10" s="18">
        <f t="shared" si="0"/>
        <v>0</v>
      </c>
      <c r="E10" s="28">
        <v>19.934999999999999</v>
      </c>
      <c r="I10" s="4" t="s">
        <v>12</v>
      </c>
      <c r="J10" s="7">
        <v>54</v>
      </c>
      <c r="X10" s="4" t="s">
        <v>12</v>
      </c>
      <c r="Y10" s="4">
        <v>54</v>
      </c>
    </row>
    <row r="11" spans="1:29" x14ac:dyDescent="0.55000000000000004">
      <c r="A11" s="57">
        <v>1977</v>
      </c>
      <c r="B11" s="18">
        <v>8.1240000000000006</v>
      </c>
      <c r="C11" s="27">
        <v>0</v>
      </c>
      <c r="D11" s="18">
        <f t="shared" si="0"/>
        <v>0</v>
      </c>
      <c r="E11" s="28">
        <v>21.648</v>
      </c>
    </row>
    <row r="12" spans="1:29" ht="18.5" thickBot="1" x14ac:dyDescent="0.6">
      <c r="A12" s="57">
        <v>1978</v>
      </c>
      <c r="B12" s="18">
        <v>9.6240000000000006</v>
      </c>
      <c r="C12" s="27">
        <v>0</v>
      </c>
      <c r="D12" s="18">
        <f t="shared" si="0"/>
        <v>0</v>
      </c>
      <c r="E12" s="28">
        <v>20.556000000000001</v>
      </c>
      <c r="I12" t="s">
        <v>13</v>
      </c>
      <c r="X12" t="s">
        <v>13</v>
      </c>
    </row>
    <row r="13" spans="1:29" x14ac:dyDescent="0.55000000000000004">
      <c r="A13" s="57">
        <v>1979</v>
      </c>
      <c r="B13" s="18">
        <v>11.074999999999999</v>
      </c>
      <c r="C13" s="27">
        <v>0</v>
      </c>
      <c r="D13" s="18">
        <f t="shared" si="0"/>
        <v>0</v>
      </c>
      <c r="E13" s="28">
        <v>22.532</v>
      </c>
      <c r="I13" s="5"/>
      <c r="J13" s="5" t="s">
        <v>18</v>
      </c>
      <c r="K13" s="5" t="s">
        <v>19</v>
      </c>
      <c r="L13" s="5" t="s">
        <v>20</v>
      </c>
      <c r="M13" s="5" t="s">
        <v>21</v>
      </c>
      <c r="N13" s="5" t="s">
        <v>22</v>
      </c>
      <c r="X13" s="5"/>
      <c r="Y13" s="5" t="s">
        <v>18</v>
      </c>
      <c r="Z13" s="5" t="s">
        <v>19</v>
      </c>
      <c r="AA13" s="5" t="s">
        <v>20</v>
      </c>
      <c r="AB13" s="5" t="s">
        <v>21</v>
      </c>
      <c r="AC13" s="5" t="s">
        <v>22</v>
      </c>
    </row>
    <row r="14" spans="1:29" x14ac:dyDescent="0.55000000000000004">
      <c r="A14" s="57">
        <v>1980</v>
      </c>
      <c r="B14" s="18">
        <v>12.356999999999999</v>
      </c>
      <c r="C14" s="27">
        <v>0</v>
      </c>
      <c r="D14" s="18">
        <f t="shared" si="0"/>
        <v>0</v>
      </c>
      <c r="E14" s="28">
        <v>29.382000000000001</v>
      </c>
      <c r="I14" s="3" t="s">
        <v>14</v>
      </c>
      <c r="J14" s="3">
        <v>1</v>
      </c>
      <c r="K14" s="3">
        <v>26133.19579439217</v>
      </c>
      <c r="L14" s="3">
        <v>26133.19579439217</v>
      </c>
      <c r="M14" s="3">
        <v>364.13414991868484</v>
      </c>
      <c r="N14" s="3">
        <v>3.8522534671074786E-25</v>
      </c>
      <c r="X14" s="3" t="s">
        <v>14</v>
      </c>
      <c r="Y14" s="3">
        <v>3</v>
      </c>
      <c r="Z14" s="3">
        <v>27762.534728256967</v>
      </c>
      <c r="AA14" s="3">
        <v>9254.1782427523231</v>
      </c>
      <c r="AB14" s="3">
        <v>220.06518172356772</v>
      </c>
      <c r="AC14" s="3">
        <v>8.5592148485949076E-29</v>
      </c>
    </row>
    <row r="15" spans="1:29" x14ac:dyDescent="0.55000000000000004">
      <c r="A15" s="57">
        <v>1981</v>
      </c>
      <c r="B15" s="18">
        <v>12.624000000000001</v>
      </c>
      <c r="C15" s="27">
        <v>0</v>
      </c>
      <c r="D15" s="18">
        <f t="shared" si="0"/>
        <v>0</v>
      </c>
      <c r="E15" s="28">
        <v>33.469000000000001</v>
      </c>
      <c r="I15" s="3" t="s">
        <v>15</v>
      </c>
      <c r="J15" s="10">
        <v>52</v>
      </c>
      <c r="K15" s="10">
        <v>3731.9383024411632</v>
      </c>
      <c r="L15" s="3">
        <v>71.768044277714679</v>
      </c>
      <c r="M15" s="3"/>
      <c r="N15" s="3"/>
      <c r="X15" s="3" t="s">
        <v>15</v>
      </c>
      <c r="Y15" s="3">
        <v>50</v>
      </c>
      <c r="Z15" s="3">
        <v>2102.5993685763633</v>
      </c>
      <c r="AA15" s="3">
        <v>42.051987371527268</v>
      </c>
      <c r="AB15" s="3"/>
      <c r="AC15" s="3"/>
    </row>
    <row r="16" spans="1:29" ht="18.5" thickBot="1" x14ac:dyDescent="0.6">
      <c r="A16" s="57">
        <v>1982</v>
      </c>
      <c r="B16" s="18">
        <v>12.526999999999999</v>
      </c>
      <c r="C16" s="27">
        <v>0</v>
      </c>
      <c r="D16" s="18">
        <f t="shared" si="0"/>
        <v>0</v>
      </c>
      <c r="E16" s="28">
        <v>34.433</v>
      </c>
      <c r="I16" s="4" t="s">
        <v>16</v>
      </c>
      <c r="J16" s="4">
        <v>53</v>
      </c>
      <c r="K16" s="4">
        <v>29865.134096833332</v>
      </c>
      <c r="L16" s="4"/>
      <c r="M16" s="4"/>
      <c r="N16" s="4"/>
      <c r="X16" s="4" t="s">
        <v>16</v>
      </c>
      <c r="Y16" s="4">
        <v>53</v>
      </c>
      <c r="Z16" s="4">
        <v>29865.134096833332</v>
      </c>
      <c r="AA16" s="4"/>
      <c r="AB16" s="4"/>
      <c r="AC16" s="4"/>
    </row>
    <row r="17" spans="1:32" ht="18.5" thickBot="1" x14ac:dyDescent="0.6">
      <c r="A17" s="57">
        <v>1983</v>
      </c>
      <c r="B17" s="18">
        <v>12.840999999999999</v>
      </c>
      <c r="C17" s="27">
        <v>0</v>
      </c>
      <c r="D17" s="18">
        <f t="shared" si="0"/>
        <v>0</v>
      </c>
      <c r="E17" s="28">
        <v>34.908999999999999</v>
      </c>
    </row>
    <row r="18" spans="1:32" x14ac:dyDescent="0.55000000000000004">
      <c r="A18" s="57">
        <v>1984</v>
      </c>
      <c r="B18" s="18">
        <v>13.204000000000001</v>
      </c>
      <c r="C18" s="27">
        <v>0</v>
      </c>
      <c r="D18" s="18">
        <f t="shared" si="0"/>
        <v>0</v>
      </c>
      <c r="E18" s="28">
        <v>40.325000000000003</v>
      </c>
      <c r="I18" s="5"/>
      <c r="J18" s="5" t="s">
        <v>23</v>
      </c>
      <c r="K18" s="5" t="s">
        <v>11</v>
      </c>
      <c r="L18" s="5" t="s">
        <v>24</v>
      </c>
      <c r="M18" s="5" t="s">
        <v>25</v>
      </c>
      <c r="N18" s="5" t="s">
        <v>26</v>
      </c>
      <c r="O18" s="5" t="s">
        <v>27</v>
      </c>
      <c r="P18" s="5" t="s">
        <v>28</v>
      </c>
      <c r="Q18" s="5" t="s">
        <v>29</v>
      </c>
      <c r="X18" s="5"/>
      <c r="Y18" s="5" t="s">
        <v>23</v>
      </c>
      <c r="Z18" s="5" t="s">
        <v>11</v>
      </c>
      <c r="AA18" s="5" t="s">
        <v>24</v>
      </c>
      <c r="AB18" s="5" t="s">
        <v>25</v>
      </c>
      <c r="AC18" s="5" t="s">
        <v>26</v>
      </c>
      <c r="AD18" s="5" t="s">
        <v>27</v>
      </c>
      <c r="AE18" s="5" t="s">
        <v>28</v>
      </c>
      <c r="AF18" s="5" t="s">
        <v>29</v>
      </c>
    </row>
    <row r="19" spans="1:32" x14ac:dyDescent="0.55000000000000004">
      <c r="A19" s="57">
        <v>1985</v>
      </c>
      <c r="B19" s="18">
        <v>13.557</v>
      </c>
      <c r="C19" s="27">
        <v>0</v>
      </c>
      <c r="D19" s="18">
        <f t="shared" si="0"/>
        <v>0</v>
      </c>
      <c r="E19" s="28">
        <v>41.956000000000003</v>
      </c>
      <c r="I19" s="3" t="s">
        <v>17</v>
      </c>
      <c r="J19" s="8">
        <v>20.056060751046893</v>
      </c>
      <c r="K19" s="3">
        <v>1.9085017431666689</v>
      </c>
      <c r="L19" s="3">
        <v>10.508798759475591</v>
      </c>
      <c r="M19" s="3">
        <v>1.8211827791131034E-14</v>
      </c>
      <c r="N19" s="3">
        <v>16.226371825666838</v>
      </c>
      <c r="O19" s="3">
        <v>23.885749676426947</v>
      </c>
      <c r="P19" s="3">
        <v>16.226371825666838</v>
      </c>
      <c r="Q19" s="3">
        <v>23.885749676426947</v>
      </c>
      <c r="X19" s="3" t="s">
        <v>17</v>
      </c>
      <c r="Y19" s="3">
        <v>14.044693215153218</v>
      </c>
      <c r="Z19" s="3">
        <v>1.8905690914067961</v>
      </c>
      <c r="AA19" s="3">
        <v>7.4288177454029922</v>
      </c>
      <c r="AB19" s="3">
        <v>1.2830258601046739E-9</v>
      </c>
      <c r="AC19" s="3">
        <v>10.247373439552042</v>
      </c>
      <c r="AD19" s="3">
        <v>17.842012990754395</v>
      </c>
      <c r="AE19" s="3">
        <v>10.247373439552042</v>
      </c>
      <c r="AF19" s="3">
        <v>17.842012990754395</v>
      </c>
    </row>
    <row r="20" spans="1:32" ht="18.5" thickBot="1" x14ac:dyDescent="0.6">
      <c r="A20" s="57">
        <v>1986</v>
      </c>
      <c r="B20" s="18">
        <v>15.628</v>
      </c>
      <c r="C20" s="27">
        <v>0</v>
      </c>
      <c r="D20" s="18">
        <f t="shared" si="0"/>
        <v>0</v>
      </c>
      <c r="E20" s="28">
        <v>35.29</v>
      </c>
      <c r="I20" s="4" t="s">
        <v>36</v>
      </c>
      <c r="J20" s="7">
        <v>0.73372976246795096</v>
      </c>
      <c r="K20" s="4">
        <v>3.8450804463535986E-2</v>
      </c>
      <c r="L20" s="4">
        <v>19.082299387617969</v>
      </c>
      <c r="M20" s="7">
        <v>3.8522534671073968E-25</v>
      </c>
      <c r="N20" s="4">
        <v>0.65657257853914486</v>
      </c>
      <c r="O20" s="4">
        <v>0.81088694639675707</v>
      </c>
      <c r="P20" s="4">
        <v>0.65657257853914486</v>
      </c>
      <c r="Q20" s="4">
        <v>0.81088694639675707</v>
      </c>
      <c r="X20" s="3" t="s">
        <v>36</v>
      </c>
      <c r="Y20" s="3">
        <v>1.0767654837498131</v>
      </c>
      <c r="Z20" s="3">
        <v>7.0712457600381029E-2</v>
      </c>
      <c r="AA20" s="3">
        <v>15.227380298885425</v>
      </c>
      <c r="AB20" s="3">
        <v>2.059732527035193E-20</v>
      </c>
      <c r="AC20" s="3">
        <v>0.93473533269752906</v>
      </c>
      <c r="AD20" s="3">
        <v>1.2187956348020972</v>
      </c>
      <c r="AE20" s="3">
        <v>0.93473533269752906</v>
      </c>
      <c r="AF20" s="3">
        <v>1.2187956348020972</v>
      </c>
    </row>
    <row r="21" spans="1:32" x14ac:dyDescent="0.55000000000000004">
      <c r="A21" s="57">
        <v>1987</v>
      </c>
      <c r="B21" s="18">
        <v>17.663</v>
      </c>
      <c r="C21" s="27">
        <v>0</v>
      </c>
      <c r="D21" s="18">
        <f t="shared" si="0"/>
        <v>0</v>
      </c>
      <c r="E21" s="28">
        <v>33.314999999999998</v>
      </c>
      <c r="X21" s="3" t="s">
        <v>41</v>
      </c>
      <c r="Y21" s="3">
        <v>-31.943414901306625</v>
      </c>
      <c r="Z21" s="3">
        <v>10.695036166707053</v>
      </c>
      <c r="AA21" s="3">
        <v>-2.9867514614625037</v>
      </c>
      <c r="AB21" s="3">
        <v>4.3588912517269545E-3</v>
      </c>
      <c r="AC21" s="3">
        <v>-53.425027248193274</v>
      </c>
      <c r="AD21" s="3">
        <v>-10.461802554419979</v>
      </c>
      <c r="AE21" s="3">
        <v>-53.425027248193274</v>
      </c>
      <c r="AF21" s="3">
        <v>-10.461802554419979</v>
      </c>
    </row>
    <row r="22" spans="1:32" ht="18.5" thickBot="1" x14ac:dyDescent="0.6">
      <c r="A22" s="57">
        <v>1988</v>
      </c>
      <c r="B22" s="18">
        <v>19.754999999999999</v>
      </c>
      <c r="C22" s="27">
        <v>0</v>
      </c>
      <c r="D22" s="18">
        <f t="shared" si="0"/>
        <v>0</v>
      </c>
      <c r="E22" s="28">
        <v>33.939</v>
      </c>
      <c r="X22" s="4" t="s">
        <v>46</v>
      </c>
      <c r="Y22" s="4">
        <v>8.5267988054810812E-2</v>
      </c>
      <c r="Z22" s="4">
        <v>0.15167118113818115</v>
      </c>
      <c r="AA22" s="4">
        <v>0.56218978064874947</v>
      </c>
      <c r="AB22" s="4">
        <v>0.57649854112674526</v>
      </c>
      <c r="AC22" s="4">
        <v>-0.21937254486336802</v>
      </c>
      <c r="AD22" s="4">
        <v>0.38990852097298967</v>
      </c>
      <c r="AE22" s="4">
        <v>-0.21937254486336802</v>
      </c>
      <c r="AF22" s="4">
        <v>0.38990852097298967</v>
      </c>
    </row>
    <row r="23" spans="1:32" x14ac:dyDescent="0.55000000000000004">
      <c r="A23" s="57">
        <v>1989</v>
      </c>
      <c r="B23" s="18">
        <v>20.638000000000002</v>
      </c>
      <c r="C23" s="27">
        <v>0</v>
      </c>
      <c r="D23" s="18">
        <f t="shared" si="0"/>
        <v>0</v>
      </c>
      <c r="E23" s="28">
        <v>37.823</v>
      </c>
    </row>
    <row r="24" spans="1:32" x14ac:dyDescent="0.55000000000000004">
      <c r="A24" s="57">
        <v>1990</v>
      </c>
      <c r="B24" s="18">
        <v>23.890999999999998</v>
      </c>
      <c r="C24" s="27">
        <v>0</v>
      </c>
      <c r="D24" s="18">
        <f t="shared" si="0"/>
        <v>0</v>
      </c>
      <c r="E24" s="28">
        <v>41.457000000000001</v>
      </c>
      <c r="I24" t="s">
        <v>31</v>
      </c>
      <c r="N24" t="s">
        <v>34</v>
      </c>
    </row>
    <row r="25" spans="1:32" ht="18.5" thickBot="1" x14ac:dyDescent="0.6">
      <c r="A25" s="57">
        <v>1991</v>
      </c>
      <c r="B25" s="18">
        <v>24.091000000000001</v>
      </c>
      <c r="C25" s="27">
        <v>0</v>
      </c>
      <c r="D25" s="18">
        <f t="shared" si="0"/>
        <v>0</v>
      </c>
      <c r="E25" s="28">
        <v>42.36</v>
      </c>
    </row>
    <row r="26" spans="1:32" x14ac:dyDescent="0.55000000000000004">
      <c r="A26" s="57">
        <v>1992</v>
      </c>
      <c r="B26" s="18">
        <v>25.754999999999999</v>
      </c>
      <c r="C26" s="27">
        <v>0</v>
      </c>
      <c r="D26" s="18">
        <f t="shared" si="0"/>
        <v>0</v>
      </c>
      <c r="E26" s="28">
        <v>43.012</v>
      </c>
      <c r="I26" s="5" t="s">
        <v>32</v>
      </c>
      <c r="J26" s="5" t="s">
        <v>37</v>
      </c>
      <c r="K26" s="5" t="s">
        <v>15</v>
      </c>
      <c r="L26" s="5" t="s">
        <v>33</v>
      </c>
      <c r="N26" s="5" t="s">
        <v>35</v>
      </c>
      <c r="O26" s="5" t="s">
        <v>30</v>
      </c>
      <c r="X26" t="s">
        <v>31</v>
      </c>
    </row>
    <row r="27" spans="1:32" ht="18.5" thickBot="1" x14ac:dyDescent="0.6">
      <c r="A27" s="57">
        <v>1993</v>
      </c>
      <c r="B27" s="18">
        <v>26.238</v>
      </c>
      <c r="C27" s="27">
        <v>0</v>
      </c>
      <c r="D27" s="18">
        <f t="shared" si="0"/>
        <v>0</v>
      </c>
      <c r="E27" s="28">
        <v>40.201999999999998</v>
      </c>
      <c r="I27" s="3">
        <v>1</v>
      </c>
      <c r="J27" s="3">
        <v>22.566150268449753</v>
      </c>
      <c r="K27" s="3">
        <v>-15.612150268449753</v>
      </c>
      <c r="L27" s="3">
        <v>-1.8605160888089611</v>
      </c>
      <c r="N27" s="3">
        <v>0.92592592592592593</v>
      </c>
      <c r="O27" s="3">
        <v>6.9539999999999997</v>
      </c>
    </row>
    <row r="28" spans="1:32" x14ac:dyDescent="0.55000000000000004">
      <c r="A28" s="57">
        <v>1994</v>
      </c>
      <c r="B28" s="18">
        <v>27.974</v>
      </c>
      <c r="C28" s="27">
        <v>0</v>
      </c>
      <c r="D28" s="18">
        <f t="shared" si="0"/>
        <v>0</v>
      </c>
      <c r="E28" s="28">
        <v>40.497999999999998</v>
      </c>
      <c r="I28" s="3">
        <v>2</v>
      </c>
      <c r="J28" s="3">
        <v>22.818553306738728</v>
      </c>
      <c r="K28" s="3">
        <v>-14.425553306738728</v>
      </c>
      <c r="L28" s="3">
        <v>-1.7191081020656713</v>
      </c>
      <c r="N28" s="3">
        <v>2.7777777777777777</v>
      </c>
      <c r="O28" s="3">
        <v>8.3930000000000007</v>
      </c>
      <c r="X28" s="5" t="s">
        <v>32</v>
      </c>
      <c r="Y28" s="5" t="s">
        <v>37</v>
      </c>
      <c r="Z28" s="5" t="s">
        <v>15</v>
      </c>
      <c r="AA28" s="5" t="s">
        <v>33</v>
      </c>
    </row>
    <row r="29" spans="1:32" x14ac:dyDescent="0.55000000000000004">
      <c r="A29" s="57">
        <v>1995</v>
      </c>
      <c r="B29" s="18">
        <v>31.027000000000001</v>
      </c>
      <c r="C29" s="27">
        <v>0</v>
      </c>
      <c r="D29" s="18">
        <f t="shared" si="0"/>
        <v>0</v>
      </c>
      <c r="E29" s="28">
        <v>41.530999999999999</v>
      </c>
      <c r="I29" s="3">
        <v>3</v>
      </c>
      <c r="J29" s="3">
        <v>23.235311811820523</v>
      </c>
      <c r="K29" s="3">
        <v>-14.429311811820524</v>
      </c>
      <c r="L29" s="3">
        <v>-1.7195560070021669</v>
      </c>
      <c r="N29" s="3">
        <v>4.6296296296296298</v>
      </c>
      <c r="O29" s="3">
        <v>8.8059999999999992</v>
      </c>
      <c r="X29" s="3">
        <v>1</v>
      </c>
      <c r="Y29" s="3">
        <v>17.728307935061331</v>
      </c>
      <c r="Z29" s="3">
        <v>-10.77430793506133</v>
      </c>
      <c r="AA29" s="3">
        <v>-1.7106023082102348</v>
      </c>
    </row>
    <row r="30" spans="1:32" x14ac:dyDescent="0.55000000000000004">
      <c r="A30" s="57">
        <v>1996</v>
      </c>
      <c r="B30" s="18">
        <v>31.687000000000001</v>
      </c>
      <c r="C30" s="27">
        <v>0</v>
      </c>
      <c r="D30" s="18">
        <f t="shared" si="0"/>
        <v>0</v>
      </c>
      <c r="E30" s="28">
        <v>44.731000000000002</v>
      </c>
      <c r="I30" s="3">
        <v>4</v>
      </c>
      <c r="J30" s="3">
        <v>23.923550329015463</v>
      </c>
      <c r="K30" s="3">
        <v>-13.892550329015462</v>
      </c>
      <c r="L30" s="3">
        <v>-1.6555895861414911</v>
      </c>
      <c r="N30" s="3">
        <v>6.481481481481481</v>
      </c>
      <c r="O30" s="3">
        <v>10.031000000000001</v>
      </c>
      <c r="X30" s="3">
        <v>2</v>
      </c>
      <c r="Y30" s="3">
        <v>18.098715261471263</v>
      </c>
      <c r="Z30" s="3">
        <v>-9.7057152614712621</v>
      </c>
      <c r="AA30" s="3">
        <v>-1.5409452773366958</v>
      </c>
    </row>
    <row r="31" spans="1:32" x14ac:dyDescent="0.55000000000000004">
      <c r="A31" s="57">
        <v>1997</v>
      </c>
      <c r="B31" s="18">
        <v>31.527999999999999</v>
      </c>
      <c r="C31" s="27">
        <v>0</v>
      </c>
      <c r="D31" s="18">
        <f t="shared" si="0"/>
        <v>0</v>
      </c>
      <c r="E31" s="28">
        <v>50.938000000000002</v>
      </c>
      <c r="I31" s="3">
        <v>5</v>
      </c>
      <c r="J31" s="3">
        <v>24.437161162743028</v>
      </c>
      <c r="K31" s="3">
        <v>-8.2291611627430292</v>
      </c>
      <c r="L31" s="3">
        <v>-0.98067764384934764</v>
      </c>
      <c r="N31" s="3">
        <v>8.3333333333333339</v>
      </c>
      <c r="O31" s="3">
        <v>16.207999999999998</v>
      </c>
      <c r="X31" s="3">
        <v>3</v>
      </c>
      <c r="Y31" s="3">
        <v>18.710318056241157</v>
      </c>
      <c r="Z31" s="3">
        <v>-9.9043180562411575</v>
      </c>
      <c r="AA31" s="3">
        <v>-1.5724768059692542</v>
      </c>
    </row>
    <row r="32" spans="1:32" x14ac:dyDescent="0.55000000000000004">
      <c r="A32" s="57">
        <v>1998</v>
      </c>
      <c r="B32" s="18">
        <v>31.361000000000001</v>
      </c>
      <c r="C32" s="27">
        <v>0</v>
      </c>
      <c r="D32" s="18">
        <f t="shared" si="0"/>
        <v>0</v>
      </c>
      <c r="E32" s="28">
        <v>50.645000000000003</v>
      </c>
      <c r="I32" s="3">
        <v>6</v>
      </c>
      <c r="J32" s="3">
        <v>24.955908104807868</v>
      </c>
      <c r="K32" s="3">
        <v>-8.4109081048078664</v>
      </c>
      <c r="L32" s="3">
        <v>-1.0023366148423956</v>
      </c>
      <c r="N32" s="3">
        <v>10.185185185185185</v>
      </c>
      <c r="O32" s="3">
        <v>16.545000000000002</v>
      </c>
      <c r="X32" s="3">
        <v>4</v>
      </c>
      <c r="Y32" s="3">
        <v>19.720324079998484</v>
      </c>
      <c r="Z32" s="3">
        <v>-9.6893240799984834</v>
      </c>
      <c r="AA32" s="3">
        <v>-1.5383429020351338</v>
      </c>
    </row>
    <row r="33" spans="1:27" x14ac:dyDescent="0.55000000000000004">
      <c r="A33" s="57">
        <v>1999</v>
      </c>
      <c r="B33" s="18">
        <v>32.575000000000003</v>
      </c>
      <c r="C33" s="27">
        <v>0</v>
      </c>
      <c r="D33" s="18">
        <f t="shared" si="0"/>
        <v>0</v>
      </c>
      <c r="E33" s="28">
        <v>47.548000000000002</v>
      </c>
      <c r="I33" s="3">
        <v>7</v>
      </c>
      <c r="J33" s="3">
        <v>25.349920987253157</v>
      </c>
      <c r="K33" s="3">
        <v>-5.4149209872531578</v>
      </c>
      <c r="L33" s="3">
        <v>-0.64530173250850864</v>
      </c>
      <c r="N33" s="3">
        <v>12.037037037037036</v>
      </c>
      <c r="O33" s="3">
        <v>19.934999999999999</v>
      </c>
      <c r="X33" s="3">
        <v>5</v>
      </c>
      <c r="Y33" s="3">
        <v>20.474059918623354</v>
      </c>
      <c r="Z33" s="3">
        <v>-4.2660599186233554</v>
      </c>
      <c r="AA33" s="3">
        <v>-0.67730864829034043</v>
      </c>
    </row>
    <row r="34" spans="1:27" x14ac:dyDescent="0.55000000000000004">
      <c r="A34" s="57">
        <v>2000</v>
      </c>
      <c r="B34" s="18">
        <v>33.529000000000003</v>
      </c>
      <c r="C34" s="27">
        <v>0</v>
      </c>
      <c r="D34" s="18">
        <f t="shared" si="0"/>
        <v>0</v>
      </c>
      <c r="E34" s="28">
        <v>51.654000000000003</v>
      </c>
      <c r="I34" s="3">
        <v>8</v>
      </c>
      <c r="J34" s="3">
        <v>26.016881341336529</v>
      </c>
      <c r="K34" s="3">
        <v>-4.3688813413365288</v>
      </c>
      <c r="L34" s="3">
        <v>-0.52064410640988623</v>
      </c>
      <c r="N34" s="3">
        <v>13.888888888888889</v>
      </c>
      <c r="O34" s="3">
        <v>20.556000000000001</v>
      </c>
      <c r="X34" s="3">
        <v>6</v>
      </c>
      <c r="Y34" s="3">
        <v>21.235333115634468</v>
      </c>
      <c r="Z34" s="3">
        <v>-4.6903331156344663</v>
      </c>
      <c r="AA34" s="3">
        <v>-0.74466914276416118</v>
      </c>
    </row>
    <row r="35" spans="1:27" x14ac:dyDescent="0.55000000000000004">
      <c r="A35" s="57">
        <v>2001</v>
      </c>
      <c r="B35" s="18">
        <v>33.372</v>
      </c>
      <c r="C35" s="27">
        <v>0</v>
      </c>
      <c r="D35" s="18">
        <f t="shared" si="0"/>
        <v>0</v>
      </c>
      <c r="E35" s="28">
        <v>48.978999999999999</v>
      </c>
      <c r="I35" s="3">
        <v>9</v>
      </c>
      <c r="J35" s="3">
        <v>27.117475985038453</v>
      </c>
      <c r="K35" s="3">
        <v>-6.5614759850384523</v>
      </c>
      <c r="L35" s="3">
        <v>-0.78193787701159911</v>
      </c>
      <c r="N35" s="3">
        <v>15.74074074074074</v>
      </c>
      <c r="O35" s="3">
        <v>21.648</v>
      </c>
      <c r="X35" s="3">
        <v>7</v>
      </c>
      <c r="Y35" s="3">
        <v>21.813556180408121</v>
      </c>
      <c r="Z35" s="3">
        <v>-1.8785561804081219</v>
      </c>
      <c r="AA35" s="3">
        <v>-0.29825233858887695</v>
      </c>
    </row>
    <row r="36" spans="1:27" x14ac:dyDescent="0.55000000000000004">
      <c r="A36" s="57">
        <v>2002</v>
      </c>
      <c r="B36" s="18">
        <v>34.718000000000004</v>
      </c>
      <c r="C36" s="27">
        <v>0</v>
      </c>
      <c r="D36" s="18">
        <f t="shared" si="0"/>
        <v>0</v>
      </c>
      <c r="E36" s="28">
        <v>52.109000000000002</v>
      </c>
      <c r="I36" s="3">
        <v>10</v>
      </c>
      <c r="J36" s="3">
        <v>28.18211787037945</v>
      </c>
      <c r="K36" s="3">
        <v>-5.6501178703794501</v>
      </c>
      <c r="L36" s="3">
        <v>-0.67333038823945557</v>
      </c>
      <c r="N36" s="3">
        <v>17.592592592592595</v>
      </c>
      <c r="O36" s="3">
        <v>22.532</v>
      </c>
      <c r="X36" s="3">
        <v>8</v>
      </c>
      <c r="Y36" s="3">
        <v>22.792336005136701</v>
      </c>
      <c r="Z36" s="3">
        <v>-1.1443360051367009</v>
      </c>
      <c r="AA36" s="3">
        <v>-0.18168255664801333</v>
      </c>
    </row>
    <row r="37" spans="1:27" x14ac:dyDescent="0.55000000000000004">
      <c r="A37" s="57">
        <v>2003</v>
      </c>
      <c r="B37" s="18">
        <v>38.973999999999997</v>
      </c>
      <c r="C37" s="27">
        <v>0</v>
      </c>
      <c r="D37" s="18">
        <f t="shared" si="0"/>
        <v>0</v>
      </c>
      <c r="E37" s="28">
        <v>54.548000000000002</v>
      </c>
      <c r="I37" s="3">
        <v>11</v>
      </c>
      <c r="J37" s="3">
        <v>29.122759425863364</v>
      </c>
      <c r="K37" s="3">
        <v>0.25924057413663704</v>
      </c>
      <c r="L37" s="3">
        <v>3.0893967247291858E-2</v>
      </c>
      <c r="N37" s="3">
        <v>19.444444444444446</v>
      </c>
      <c r="O37" s="3">
        <v>29.382000000000001</v>
      </c>
      <c r="X37" s="3">
        <v>9</v>
      </c>
      <c r="Y37" s="3">
        <v>24.407484230761419</v>
      </c>
      <c r="Z37" s="3">
        <v>-3.8514842307614181</v>
      </c>
      <c r="AA37" s="3">
        <v>-0.61148779623573102</v>
      </c>
    </row>
    <row r="38" spans="1:27" x14ac:dyDescent="0.55000000000000004">
      <c r="A38" s="57">
        <v>2004</v>
      </c>
      <c r="B38" s="18">
        <v>43.887999999999998</v>
      </c>
      <c r="C38" s="27">
        <v>0</v>
      </c>
      <c r="D38" s="18">
        <f t="shared" si="0"/>
        <v>0</v>
      </c>
      <c r="E38" s="28">
        <v>61.17</v>
      </c>
      <c r="I38" s="3">
        <v>12</v>
      </c>
      <c r="J38" s="3">
        <v>29.318665272442306</v>
      </c>
      <c r="K38" s="3">
        <v>4.1503347275576949</v>
      </c>
      <c r="L38" s="3">
        <v>0.4945996804916995</v>
      </c>
      <c r="N38" s="3">
        <v>21.296296296296298</v>
      </c>
      <c r="O38" s="3">
        <v>33.314999999999998</v>
      </c>
      <c r="X38" s="3">
        <v>10</v>
      </c>
      <c r="Y38" s="3">
        <v>25.969870947682395</v>
      </c>
      <c r="Z38" s="3">
        <v>-3.437870947682395</v>
      </c>
      <c r="AA38" s="3">
        <v>-0.54581974210123008</v>
      </c>
    </row>
    <row r="39" spans="1:27" x14ac:dyDescent="0.55000000000000004">
      <c r="A39" s="57">
        <v>2005</v>
      </c>
      <c r="B39" s="18">
        <v>47.557000000000002</v>
      </c>
      <c r="C39" s="27">
        <v>0</v>
      </c>
      <c r="D39" s="18">
        <f t="shared" si="0"/>
        <v>0</v>
      </c>
      <c r="E39" s="28">
        <v>65.656999999999996</v>
      </c>
      <c r="I39" s="3">
        <v>13</v>
      </c>
      <c r="J39" s="3">
        <v>29.247493485482913</v>
      </c>
      <c r="K39" s="3">
        <v>5.1855065145170869</v>
      </c>
      <c r="L39" s="3">
        <v>0.61796217260216735</v>
      </c>
      <c r="N39" s="3">
        <v>23.148148148148149</v>
      </c>
      <c r="O39" s="3">
        <v>33.469000000000001</v>
      </c>
      <c r="X39" s="3">
        <v>11</v>
      </c>
      <c r="Y39" s="3">
        <v>27.350284297849658</v>
      </c>
      <c r="Z39" s="3">
        <v>2.0317157021503434</v>
      </c>
      <c r="AA39" s="3">
        <v>0.32256898453919791</v>
      </c>
    </row>
    <row r="40" spans="1:27" x14ac:dyDescent="0.55000000000000004">
      <c r="A40" s="57">
        <v>2006</v>
      </c>
      <c r="B40" s="29">
        <v>51.555999999999997</v>
      </c>
      <c r="C40" s="27">
        <v>0</v>
      </c>
      <c r="D40" s="18">
        <f t="shared" si="0"/>
        <v>0</v>
      </c>
      <c r="E40" s="30">
        <v>75.245999999999995</v>
      </c>
      <c r="I40" s="3">
        <v>14</v>
      </c>
      <c r="J40" s="3">
        <v>29.477884630897851</v>
      </c>
      <c r="K40" s="3">
        <v>5.4311153691021481</v>
      </c>
      <c r="L40" s="3">
        <v>0.64723163373673676</v>
      </c>
      <c r="N40" s="3">
        <v>25</v>
      </c>
      <c r="O40" s="3">
        <v>33.939</v>
      </c>
      <c r="X40" s="3">
        <v>12</v>
      </c>
      <c r="Y40" s="3">
        <v>27.63778068201086</v>
      </c>
      <c r="Z40" s="3">
        <v>5.8312193179891416</v>
      </c>
      <c r="AA40" s="3">
        <v>0.92580398529101049</v>
      </c>
    </row>
    <row r="41" spans="1:27" ht="18.5" thickBot="1" x14ac:dyDescent="0.6">
      <c r="A41" s="70">
        <v>2007</v>
      </c>
      <c r="B41" s="71">
        <v>58.171999999999997</v>
      </c>
      <c r="C41" s="72">
        <v>0</v>
      </c>
      <c r="D41" s="73">
        <f t="shared" si="0"/>
        <v>0</v>
      </c>
      <c r="E41" s="74">
        <v>83.930999999999997</v>
      </c>
      <c r="I41" s="3">
        <v>15</v>
      </c>
      <c r="J41" s="3">
        <v>29.744228534673717</v>
      </c>
      <c r="K41" s="3">
        <v>10.580771465326286</v>
      </c>
      <c r="L41" s="3">
        <v>1.2609214749253796</v>
      </c>
      <c r="N41" s="3">
        <v>26.851851851851855</v>
      </c>
      <c r="O41" s="3">
        <v>34.433</v>
      </c>
      <c r="X41" s="3">
        <v>13</v>
      </c>
      <c r="Y41" s="3">
        <v>27.533334430087127</v>
      </c>
      <c r="Z41" s="3">
        <v>6.8996655699128731</v>
      </c>
      <c r="AA41" s="3">
        <v>1.0954377692662878</v>
      </c>
    </row>
    <row r="42" spans="1:27" ht="19" thickTop="1" thickBot="1" x14ac:dyDescent="0.6">
      <c r="A42" s="75">
        <v>2008</v>
      </c>
      <c r="B42" s="76">
        <v>63.957999999999998</v>
      </c>
      <c r="C42" s="77">
        <v>1</v>
      </c>
      <c r="D42" s="78">
        <f t="shared" si="0"/>
        <v>81.018000000000001</v>
      </c>
      <c r="E42" s="79">
        <v>81.018000000000001</v>
      </c>
      <c r="I42" s="3">
        <v>16</v>
      </c>
      <c r="J42" s="3">
        <v>30.003235140824906</v>
      </c>
      <c r="K42" s="3">
        <v>11.952764859175097</v>
      </c>
      <c r="L42" s="3">
        <v>1.4244233461668989</v>
      </c>
      <c r="N42" s="3">
        <v>28.703703703703706</v>
      </c>
      <c r="O42" s="3">
        <v>34.908999999999999</v>
      </c>
      <c r="X42" s="3">
        <v>14</v>
      </c>
      <c r="Y42" s="3">
        <v>27.871438791984566</v>
      </c>
      <c r="Z42" s="3">
        <v>7.0375612080154326</v>
      </c>
      <c r="AA42" s="3">
        <v>1.1173310173757793</v>
      </c>
    </row>
    <row r="43" spans="1:27" ht="18.5" thickTop="1" x14ac:dyDescent="0.55000000000000004">
      <c r="A43" s="59">
        <v>2009</v>
      </c>
      <c r="B43" s="49">
        <v>60.673000000000002</v>
      </c>
      <c r="C43" s="50">
        <v>1</v>
      </c>
      <c r="D43" s="45">
        <f t="shared" si="0"/>
        <v>54.170999999999999</v>
      </c>
      <c r="E43" s="51">
        <v>54.170999999999999</v>
      </c>
      <c r="I43" s="3">
        <v>17</v>
      </c>
      <c r="J43" s="3">
        <v>31.52278947889603</v>
      </c>
      <c r="K43" s="3">
        <v>3.7672105211039693</v>
      </c>
      <c r="L43" s="3">
        <v>0.44894237269856213</v>
      </c>
      <c r="N43" s="3">
        <v>30.555555555555557</v>
      </c>
      <c r="O43" s="3">
        <v>35.29</v>
      </c>
      <c r="X43" s="3">
        <v>15</v>
      </c>
      <c r="Y43" s="3">
        <v>28.262304662585748</v>
      </c>
      <c r="Z43" s="3">
        <v>12.062695337414254</v>
      </c>
      <c r="AA43" s="3">
        <v>1.9151554430953068</v>
      </c>
    </row>
    <row r="44" spans="1:27" x14ac:dyDescent="0.55000000000000004">
      <c r="A44" s="57">
        <v>2010</v>
      </c>
      <c r="B44" s="32">
        <v>66.436000000000007</v>
      </c>
      <c r="C44" s="27">
        <v>1</v>
      </c>
      <c r="D44" s="18">
        <f t="shared" si="0"/>
        <v>67.400000000000006</v>
      </c>
      <c r="E44" s="33">
        <v>67.400000000000006</v>
      </c>
      <c r="I44" s="3">
        <v>18</v>
      </c>
      <c r="J44" s="3">
        <v>33.015929545518311</v>
      </c>
      <c r="K44" s="3">
        <v>0.29907045448168645</v>
      </c>
      <c r="L44" s="3">
        <v>3.5640535267909473E-2</v>
      </c>
      <c r="N44" s="3">
        <v>32.407407407407405</v>
      </c>
      <c r="O44" s="3">
        <v>37.823</v>
      </c>
      <c r="X44" s="3">
        <v>16</v>
      </c>
      <c r="Y44" s="3">
        <v>28.642402878349436</v>
      </c>
      <c r="Z44" s="3">
        <v>13.313597121650567</v>
      </c>
      <c r="AA44" s="3">
        <v>2.1137571066412035</v>
      </c>
    </row>
    <row r="45" spans="1:27" x14ac:dyDescent="0.55000000000000004">
      <c r="A45" s="57">
        <v>2011</v>
      </c>
      <c r="B45" s="18">
        <v>73.831000000000003</v>
      </c>
      <c r="C45" s="27">
        <v>1</v>
      </c>
      <c r="D45" s="18">
        <f t="shared" si="0"/>
        <v>65.546000000000006</v>
      </c>
      <c r="E45" s="28">
        <v>65.546000000000006</v>
      </c>
      <c r="I45" s="3">
        <v>19</v>
      </c>
      <c r="J45" s="3">
        <v>34.550892208601262</v>
      </c>
      <c r="K45" s="3">
        <v>-0.6118922086012617</v>
      </c>
      <c r="L45" s="3">
        <v>-7.2919827131060544E-2</v>
      </c>
      <c r="N45" s="3">
        <v>34.25925925925926</v>
      </c>
      <c r="O45" s="3">
        <v>40.201999999999998</v>
      </c>
      <c r="X45" s="3">
        <v>17</v>
      </c>
      <c r="Y45" s="3">
        <v>30.872384195195295</v>
      </c>
      <c r="Z45" s="3">
        <v>4.4176158048047043</v>
      </c>
      <c r="AA45" s="3">
        <v>0.70137069016692499</v>
      </c>
    </row>
    <row r="46" spans="1:27" x14ac:dyDescent="0.55000000000000004">
      <c r="A46" s="57">
        <v>2012</v>
      </c>
      <c r="B46" s="18">
        <v>75.358000000000004</v>
      </c>
      <c r="C46" s="27">
        <v>1</v>
      </c>
      <c r="D46" s="18">
        <f t="shared" si="0"/>
        <v>63.747999999999998</v>
      </c>
      <c r="E46" s="28">
        <v>63.747999999999998</v>
      </c>
      <c r="I46" s="3">
        <v>20</v>
      </c>
      <c r="J46" s="3">
        <v>35.198775588860464</v>
      </c>
      <c r="K46" s="3">
        <v>2.6242244111395365</v>
      </c>
      <c r="L46" s="3">
        <v>0.31273153624693756</v>
      </c>
      <c r="N46" s="3">
        <v>36.111111111111107</v>
      </c>
      <c r="O46" s="3">
        <v>40.325000000000003</v>
      </c>
      <c r="X46" s="3">
        <v>18</v>
      </c>
      <c r="Y46" s="3">
        <v>33.063601954626165</v>
      </c>
      <c r="Z46" s="3">
        <v>0.2513980453738327</v>
      </c>
      <c r="AA46" s="3">
        <v>3.9913661210349623E-2</v>
      </c>
    </row>
    <row r="47" spans="1:27" x14ac:dyDescent="0.55000000000000004">
      <c r="A47" s="57">
        <v>2013</v>
      </c>
      <c r="B47" s="18">
        <v>77.528000000000006</v>
      </c>
      <c r="C47" s="27">
        <v>1</v>
      </c>
      <c r="D47" s="18">
        <f t="shared" si="0"/>
        <v>69.774000000000001</v>
      </c>
      <c r="E47" s="28">
        <v>69.774000000000001</v>
      </c>
      <c r="I47" s="3">
        <v>21</v>
      </c>
      <c r="J47" s="3">
        <v>37.585598506168708</v>
      </c>
      <c r="K47" s="3">
        <v>3.8714014938312928</v>
      </c>
      <c r="L47" s="3">
        <v>0.46135891864096096</v>
      </c>
      <c r="N47" s="3">
        <v>37.962962962962962</v>
      </c>
      <c r="O47" s="3">
        <v>40.497999999999998</v>
      </c>
      <c r="X47" s="3">
        <v>19</v>
      </c>
      <c r="Y47" s="3">
        <v>35.316195346630778</v>
      </c>
      <c r="Z47" s="3">
        <v>-1.3771953466307778</v>
      </c>
      <c r="AA47" s="3">
        <v>-0.21865288731322982</v>
      </c>
    </row>
    <row r="48" spans="1:27" x14ac:dyDescent="0.55000000000000004">
      <c r="A48" s="57">
        <v>2014</v>
      </c>
      <c r="B48" s="18">
        <v>79.488</v>
      </c>
      <c r="C48" s="27">
        <v>1</v>
      </c>
      <c r="D48" s="18">
        <f t="shared" si="0"/>
        <v>73.093000000000004</v>
      </c>
      <c r="E48" s="28">
        <v>73.093000000000004</v>
      </c>
      <c r="I48" s="3">
        <v>22</v>
      </c>
      <c r="J48" s="3">
        <v>37.732344458662297</v>
      </c>
      <c r="K48" s="3">
        <v>4.6276555413377025</v>
      </c>
      <c r="L48" s="3">
        <v>0.55148249536927318</v>
      </c>
      <c r="N48" s="3">
        <v>39.81481481481481</v>
      </c>
      <c r="O48" s="3">
        <v>41.457000000000001</v>
      </c>
      <c r="X48" s="3">
        <v>20</v>
      </c>
      <c r="Y48" s="3">
        <v>36.26697926878186</v>
      </c>
      <c r="Z48" s="3">
        <v>1.5560207312181404</v>
      </c>
      <c r="AA48" s="3">
        <v>0.24704441997457882</v>
      </c>
    </row>
    <row r="49" spans="1:27" x14ac:dyDescent="0.55000000000000004">
      <c r="A49" s="57">
        <v>2015</v>
      </c>
      <c r="B49" s="18">
        <v>75.096000000000004</v>
      </c>
      <c r="C49" s="27">
        <v>1</v>
      </c>
      <c r="D49" s="18">
        <f t="shared" si="0"/>
        <v>75.614000000000004</v>
      </c>
      <c r="E49" s="28">
        <v>75.614000000000004</v>
      </c>
      <c r="I49" s="3">
        <v>23</v>
      </c>
      <c r="J49" s="3">
        <v>38.953270783408968</v>
      </c>
      <c r="K49" s="3">
        <v>4.0587292165910327</v>
      </c>
      <c r="L49" s="3">
        <v>0.48368295703935954</v>
      </c>
      <c r="N49" s="3">
        <v>41.666666666666664</v>
      </c>
      <c r="O49" s="3">
        <v>41.530999999999999</v>
      </c>
      <c r="X49" s="3">
        <v>21</v>
      </c>
      <c r="Y49" s="3">
        <v>39.769697387420003</v>
      </c>
      <c r="Z49" s="3">
        <v>1.6873026125799981</v>
      </c>
      <c r="AA49" s="3">
        <v>0.26788762314245801</v>
      </c>
    </row>
    <row r="50" spans="1:27" x14ac:dyDescent="0.55000000000000004">
      <c r="A50" s="57">
        <v>2016</v>
      </c>
      <c r="B50" s="18">
        <v>76.343000000000004</v>
      </c>
      <c r="C50" s="27">
        <v>1</v>
      </c>
      <c r="D50" s="18">
        <f t="shared" si="0"/>
        <v>70.036000000000001</v>
      </c>
      <c r="E50" s="28">
        <v>70.036000000000001</v>
      </c>
      <c r="I50" s="3">
        <v>24</v>
      </c>
      <c r="J50" s="3">
        <v>39.307662258680992</v>
      </c>
      <c r="K50" s="3">
        <v>0.89433774131900634</v>
      </c>
      <c r="L50" s="3">
        <v>0.10657915328394428</v>
      </c>
      <c r="N50" s="3">
        <v>43.518518518518519</v>
      </c>
      <c r="O50" s="3">
        <v>41.956000000000003</v>
      </c>
      <c r="X50" s="3">
        <v>22</v>
      </c>
      <c r="Y50" s="3">
        <v>39.985050484169967</v>
      </c>
      <c r="Z50" s="3">
        <v>2.374949515830032</v>
      </c>
      <c r="AA50" s="3">
        <v>0.37706311608574861</v>
      </c>
    </row>
    <row r="51" spans="1:27" x14ac:dyDescent="0.55000000000000004">
      <c r="A51" s="57">
        <v>2017</v>
      </c>
      <c r="B51" s="18">
        <v>81.228999999999999</v>
      </c>
      <c r="C51" s="27">
        <v>1</v>
      </c>
      <c r="D51" s="18">
        <f t="shared" si="0"/>
        <v>78.286000000000001</v>
      </c>
      <c r="E51" s="28">
        <v>78.286000000000001</v>
      </c>
      <c r="I51" s="3">
        <v>25</v>
      </c>
      <c r="J51" s="3">
        <v>40.581417126325348</v>
      </c>
      <c r="K51" s="3">
        <v>-8.3417126325350921E-2</v>
      </c>
      <c r="L51" s="3">
        <v>-9.9409051887082416E-3</v>
      </c>
      <c r="N51" s="3">
        <v>45.370370370370367</v>
      </c>
      <c r="O51" s="3">
        <v>42.36</v>
      </c>
      <c r="X51" s="3">
        <v>23</v>
      </c>
      <c r="Y51" s="3">
        <v>41.776788249129652</v>
      </c>
      <c r="Z51" s="3">
        <v>1.2352117508703486</v>
      </c>
      <c r="AA51" s="3">
        <v>0.19611060728005789</v>
      </c>
    </row>
    <row r="52" spans="1:27" x14ac:dyDescent="0.55000000000000004">
      <c r="A52" s="57">
        <v>2018</v>
      </c>
      <c r="B52" s="18">
        <v>86.216999999999999</v>
      </c>
      <c r="C52" s="27">
        <v>1</v>
      </c>
      <c r="D52" s="18">
        <f t="shared" si="0"/>
        <v>81.478999999999999</v>
      </c>
      <c r="E52" s="28">
        <v>81.478999999999999</v>
      </c>
      <c r="I52" s="3">
        <v>26</v>
      </c>
      <c r="J52" s="3">
        <v>42.821494091140011</v>
      </c>
      <c r="K52" s="3">
        <v>-1.2904940911400118</v>
      </c>
      <c r="L52" s="3">
        <v>-0.15378951507602301</v>
      </c>
      <c r="N52" s="3">
        <v>47.222222222222221</v>
      </c>
      <c r="O52" s="3">
        <v>43.012</v>
      </c>
      <c r="X52" s="3">
        <v>24</v>
      </c>
      <c r="Y52" s="3">
        <v>42.296865977780811</v>
      </c>
      <c r="Z52" s="3">
        <v>-2.0948659777808132</v>
      </c>
      <c r="AA52" s="3">
        <v>-0.33259515122281974</v>
      </c>
    </row>
    <row r="53" spans="1:27" x14ac:dyDescent="0.55000000000000004">
      <c r="A53" s="57">
        <v>2019</v>
      </c>
      <c r="B53" s="18">
        <v>87.396000000000001</v>
      </c>
      <c r="C53" s="27">
        <v>1</v>
      </c>
      <c r="D53" s="18">
        <f t="shared" si="0"/>
        <v>76.932000000000002</v>
      </c>
      <c r="E53" s="28">
        <v>76.932000000000002</v>
      </c>
      <c r="I53" s="3">
        <v>27</v>
      </c>
      <c r="J53" s="3">
        <v>43.305755734368859</v>
      </c>
      <c r="K53" s="3">
        <v>1.425244265631143</v>
      </c>
      <c r="L53" s="3">
        <v>0.16984783268760842</v>
      </c>
      <c r="N53" s="3">
        <v>49.074074074074069</v>
      </c>
      <c r="O53" s="3">
        <v>44.731000000000002</v>
      </c>
      <c r="X53" s="3">
        <v>25</v>
      </c>
      <c r="Y53" s="3">
        <v>44.166130857570487</v>
      </c>
      <c r="Z53" s="3">
        <v>-3.668130857570489</v>
      </c>
      <c r="AA53" s="3">
        <v>-0.58237736934901796</v>
      </c>
    </row>
    <row r="54" spans="1:27" x14ac:dyDescent="0.55000000000000004">
      <c r="A54" s="57">
        <v>2020</v>
      </c>
      <c r="B54" s="18">
        <v>85.117000000000004</v>
      </c>
      <c r="C54" s="27">
        <v>1</v>
      </c>
      <c r="D54" s="18">
        <f t="shared" si="0"/>
        <v>68.399000000000001</v>
      </c>
      <c r="E54" s="28">
        <v>68.399000000000001</v>
      </c>
      <c r="I54" s="3">
        <v>28</v>
      </c>
      <c r="J54" s="3">
        <v>43.189092702136449</v>
      </c>
      <c r="K54" s="3">
        <v>7.7489072978635534</v>
      </c>
      <c r="L54" s="3">
        <v>0.92344529423978461</v>
      </c>
      <c r="N54" s="3">
        <v>50.925925925925924</v>
      </c>
      <c r="O54" s="3">
        <v>47.548000000000002</v>
      </c>
      <c r="X54" s="3">
        <v>26</v>
      </c>
      <c r="Y54" s="3">
        <v>47.453495879458664</v>
      </c>
      <c r="Z54" s="3">
        <v>-5.9224958794586655</v>
      </c>
      <c r="AA54" s="3">
        <v>-0.94029567215167309</v>
      </c>
    </row>
    <row r="55" spans="1:27" x14ac:dyDescent="0.55000000000000004">
      <c r="A55" s="57">
        <v>2021</v>
      </c>
      <c r="B55" s="18">
        <v>97.144000000000005</v>
      </c>
      <c r="C55" s="27">
        <v>1</v>
      </c>
      <c r="D55" s="18">
        <f t="shared" si="0"/>
        <v>83.090999999999994</v>
      </c>
      <c r="E55" s="28">
        <v>83.090999999999994</v>
      </c>
      <c r="I55" s="3">
        <v>29</v>
      </c>
      <c r="J55" s="3">
        <v>43.066559831804298</v>
      </c>
      <c r="K55" s="3">
        <v>7.578440168195705</v>
      </c>
      <c r="L55" s="3">
        <v>0.90313055015222288</v>
      </c>
      <c r="N55" s="3">
        <v>52.777777777777779</v>
      </c>
      <c r="O55" s="3">
        <v>48.978999999999999</v>
      </c>
      <c r="X55" s="3">
        <v>27</v>
      </c>
      <c r="Y55" s="3">
        <v>48.164161098733544</v>
      </c>
      <c r="Z55" s="3">
        <v>-3.4331610987335424</v>
      </c>
      <c r="AA55" s="3">
        <v>-0.54507197449223033</v>
      </c>
    </row>
    <row r="56" spans="1:27" x14ac:dyDescent="0.55000000000000004">
      <c r="A56" s="57">
        <v>2022</v>
      </c>
      <c r="B56" s="18">
        <v>100.86799999999999</v>
      </c>
      <c r="C56" s="27">
        <v>1</v>
      </c>
      <c r="D56" s="18">
        <f t="shared" si="0"/>
        <v>98.174000000000007</v>
      </c>
      <c r="E56" s="28">
        <v>98.174000000000007</v>
      </c>
      <c r="I56" s="3">
        <v>30</v>
      </c>
      <c r="J56" s="3">
        <v>43.957307763440397</v>
      </c>
      <c r="K56" s="3">
        <v>3.5906922365596046</v>
      </c>
      <c r="L56" s="3">
        <v>0.42790650622810955</v>
      </c>
      <c r="N56" s="3">
        <v>54.629629629629626</v>
      </c>
      <c r="O56" s="3">
        <v>50.645000000000003</v>
      </c>
      <c r="X56" s="3">
        <v>28</v>
      </c>
      <c r="Y56" s="3">
        <v>47.992955386817322</v>
      </c>
      <c r="Z56" s="3">
        <v>2.9450446131826808</v>
      </c>
      <c r="AA56" s="3">
        <v>0.46757528589828035</v>
      </c>
    </row>
    <row r="57" spans="1:27" x14ac:dyDescent="0.55000000000000004">
      <c r="A57" s="60">
        <v>2023</v>
      </c>
      <c r="B57" s="23">
        <v>105.188</v>
      </c>
      <c r="C57" s="31">
        <v>1</v>
      </c>
      <c r="D57" s="23">
        <f t="shared" si="0"/>
        <v>100.873</v>
      </c>
      <c r="E57" s="34">
        <v>100.873</v>
      </c>
      <c r="I57" s="3">
        <v>31</v>
      </c>
      <c r="J57" s="3">
        <v>44.657285956834826</v>
      </c>
      <c r="K57" s="3">
        <v>6.9967140431651771</v>
      </c>
      <c r="L57" s="3">
        <v>0.83380564638883747</v>
      </c>
      <c r="N57" s="3">
        <v>56.481481481481481</v>
      </c>
      <c r="O57" s="3">
        <v>50.938000000000002</v>
      </c>
      <c r="X57" s="3">
        <v>29</v>
      </c>
      <c r="Y57" s="3">
        <v>47.813135551031102</v>
      </c>
      <c r="Z57" s="3">
        <v>2.8318644489689007</v>
      </c>
      <c r="AA57" s="3">
        <v>0.44960603429394486</v>
      </c>
    </row>
    <row r="58" spans="1:27" x14ac:dyDescent="0.55000000000000004">
      <c r="I58" s="3">
        <v>32</v>
      </c>
      <c r="J58" s="3">
        <v>44.542090384127349</v>
      </c>
      <c r="K58" s="3">
        <v>4.4369096158726506</v>
      </c>
      <c r="L58" s="3">
        <v>0.52875110622042132</v>
      </c>
      <c r="N58" s="3">
        <v>58.333333333333329</v>
      </c>
      <c r="O58" s="3">
        <v>51.654000000000003</v>
      </c>
      <c r="X58" s="3">
        <v>30</v>
      </c>
      <c r="Y58" s="3">
        <v>49.12032884830338</v>
      </c>
      <c r="Z58" s="3">
        <v>-1.5723288483033784</v>
      </c>
      <c r="AA58" s="3">
        <v>-0.24963360740979129</v>
      </c>
    </row>
    <row r="59" spans="1:27" x14ac:dyDescent="0.55000000000000004">
      <c r="I59" s="3">
        <v>33</v>
      </c>
      <c r="J59" s="3">
        <v>45.529690644409214</v>
      </c>
      <c r="K59" s="3">
        <v>6.5793093555907873</v>
      </c>
      <c r="L59" s="3">
        <v>0.78406309821814635</v>
      </c>
      <c r="N59" s="3">
        <v>60.185185185185183</v>
      </c>
      <c r="O59" s="3">
        <v>52.109000000000002</v>
      </c>
      <c r="X59" s="3">
        <v>31</v>
      </c>
      <c r="Y59" s="3">
        <v>50.147563119800701</v>
      </c>
      <c r="Z59" s="3">
        <v>1.5064368801993027</v>
      </c>
      <c r="AA59" s="3">
        <v>0.23917215100714342</v>
      </c>
    </row>
    <row r="60" spans="1:27" x14ac:dyDescent="0.55000000000000004">
      <c r="B60" s="14">
        <f>$K$15</f>
        <v>3731.9383024411632</v>
      </c>
      <c r="C60" s="15"/>
      <c r="D60" s="16">
        <f>$J$15</f>
        <v>52</v>
      </c>
      <c r="I60" s="3">
        <v>34</v>
      </c>
      <c r="J60" s="3">
        <v>48.652444513472815</v>
      </c>
      <c r="K60" s="3">
        <v>5.8955554865271864</v>
      </c>
      <c r="L60" s="3">
        <v>0.70257944271240635</v>
      </c>
      <c r="N60" s="3">
        <v>62.037037037037038</v>
      </c>
      <c r="O60" s="3">
        <v>54.170999999999999</v>
      </c>
      <c r="X60" s="3">
        <v>32</v>
      </c>
      <c r="Y60" s="3">
        <v>49.978510938851976</v>
      </c>
      <c r="Z60" s="3">
        <v>-0.9995109388519765</v>
      </c>
      <c r="AA60" s="3">
        <v>-0.15868914545478299</v>
      </c>
    </row>
    <row r="61" spans="1:27" x14ac:dyDescent="0.55000000000000004">
      <c r="B61" s="17">
        <f>$Z$15</f>
        <v>2102.5993685763633</v>
      </c>
      <c r="C61" s="18"/>
      <c r="D61" s="19">
        <f>$Y$15</f>
        <v>50</v>
      </c>
      <c r="I61" s="3">
        <v>35</v>
      </c>
      <c r="J61" s="3">
        <v>52.257992566240326</v>
      </c>
      <c r="K61" s="3">
        <v>8.9120074337596762</v>
      </c>
      <c r="L61" s="3">
        <v>1.0620531399574713</v>
      </c>
      <c r="N61" s="3">
        <v>63.888888888888886</v>
      </c>
      <c r="O61" s="3">
        <v>54.548000000000002</v>
      </c>
      <c r="X61" s="3">
        <v>33</v>
      </c>
      <c r="Y61" s="3">
        <v>51.427837279979229</v>
      </c>
      <c r="Z61" s="3">
        <v>0.68116272002077238</v>
      </c>
      <c r="AA61" s="3">
        <v>0.10814601997243385</v>
      </c>
    </row>
    <row r="62" spans="1:27" x14ac:dyDescent="0.55000000000000004">
      <c r="B62" s="20">
        <f>+B60-B61</f>
        <v>1629.3389338647999</v>
      </c>
      <c r="C62" s="18"/>
      <c r="D62" s="21">
        <f>+D60-D61</f>
        <v>2</v>
      </c>
      <c r="I62" s="3">
        <v>36</v>
      </c>
      <c r="J62" s="3">
        <v>54.950047064735237</v>
      </c>
      <c r="K62" s="3">
        <v>10.706952935264759</v>
      </c>
      <c r="L62" s="3">
        <v>1.2759586511562875</v>
      </c>
      <c r="N62" s="3">
        <v>65.740740740740733</v>
      </c>
      <c r="O62" s="3">
        <v>61.17</v>
      </c>
      <c r="X62" s="3">
        <v>34</v>
      </c>
      <c r="Y62" s="3">
        <v>56.010551178818424</v>
      </c>
      <c r="Z62" s="3">
        <v>-1.4625511788184227</v>
      </c>
      <c r="AA62" s="3">
        <v>-0.23220455897877143</v>
      </c>
    </row>
    <row r="63" spans="1:27" x14ac:dyDescent="0.55000000000000004">
      <c r="A63" s="180" t="s">
        <v>61</v>
      </c>
      <c r="B63" s="22">
        <f>(B62/D62)/(B61/D61)</f>
        <v>19.372912384255105</v>
      </c>
      <c r="C63" s="23"/>
      <c r="D63" s="24"/>
      <c r="I63" s="3">
        <v>37</v>
      </c>
      <c r="J63" s="3">
        <v>57.884232384844573</v>
      </c>
      <c r="K63" s="3">
        <v>17.361767615155422</v>
      </c>
      <c r="L63" s="3">
        <v>2.0690197969357969</v>
      </c>
      <c r="N63" s="3">
        <v>67.592592592592595</v>
      </c>
      <c r="O63" s="3">
        <v>63.747999999999998</v>
      </c>
      <c r="X63" s="3">
        <v>35</v>
      </c>
      <c r="Y63" s="3">
        <v>61.301776765965009</v>
      </c>
      <c r="Z63" s="3">
        <v>-0.13177676596500731</v>
      </c>
      <c r="AA63" s="3">
        <v>-2.0921774408792993E-2</v>
      </c>
    </row>
    <row r="64" spans="1:27" ht="18.5" thickBot="1" x14ac:dyDescent="0.6">
      <c r="A64" s="180" t="s">
        <v>62</v>
      </c>
      <c r="B64" s="13">
        <f>_xlfn.F.DIST.RT(B63,D62,D61)</f>
        <v>5.895923777590362E-7</v>
      </c>
      <c r="C64"/>
      <c r="I64" s="3">
        <v>38</v>
      </c>
      <c r="J64" s="3">
        <v>62.738588493332536</v>
      </c>
      <c r="K64" s="3">
        <v>21.192411506667462</v>
      </c>
      <c r="L64" s="3">
        <v>2.5255215899693075</v>
      </c>
      <c r="N64" s="3">
        <v>69.444444444444443</v>
      </c>
      <c r="O64" s="3">
        <v>65.546000000000006</v>
      </c>
      <c r="X64" s="3">
        <v>36</v>
      </c>
      <c r="Y64" s="3">
        <v>65.252429325843082</v>
      </c>
      <c r="Z64" s="3">
        <v>0.40457067415691483</v>
      </c>
      <c r="AA64" s="3">
        <v>6.4232388123502238E-2</v>
      </c>
    </row>
    <row r="65" spans="2:27" x14ac:dyDescent="0.55000000000000004">
      <c r="I65" s="3">
        <v>39</v>
      </c>
      <c r="J65" s="3">
        <v>66.983948898972102</v>
      </c>
      <c r="K65" s="3">
        <v>14.034051101027899</v>
      </c>
      <c r="L65" s="3">
        <v>1.6724523794390966</v>
      </c>
      <c r="N65" s="3">
        <v>71.296296296296291</v>
      </c>
      <c r="O65" s="3">
        <v>65.656999999999996</v>
      </c>
      <c r="X65" s="3">
        <v>37</v>
      </c>
      <c r="Y65" s="3">
        <v>69.558414495358576</v>
      </c>
      <c r="Z65" s="3">
        <v>5.6875855046414188</v>
      </c>
      <c r="AA65" s="3">
        <v>0.90299970550519659</v>
      </c>
    </row>
    <row r="66" spans="2:27" x14ac:dyDescent="0.55000000000000004">
      <c r="I66" s="3">
        <v>40</v>
      </c>
      <c r="J66" s="3">
        <v>64.573646629264886</v>
      </c>
      <c r="K66" s="3">
        <v>-10.402646629264886</v>
      </c>
      <c r="L66" s="3">
        <v>-1.2396941540496371</v>
      </c>
      <c r="N66" s="3">
        <v>73.148148148148152</v>
      </c>
      <c r="O66" s="3">
        <v>67.400000000000006</v>
      </c>
      <c r="X66" s="3">
        <v>38</v>
      </c>
      <c r="Y66" s="3">
        <v>76.682294935847338</v>
      </c>
      <c r="Z66" s="3">
        <v>7.2487050641526594</v>
      </c>
      <c r="AA66" s="3">
        <v>1.1508536500914641</v>
      </c>
    </row>
    <row r="67" spans="2:27" x14ac:dyDescent="0.55000000000000004">
      <c r="I67" s="3">
        <v>41</v>
      </c>
      <c r="J67" s="3">
        <v>68.802131250367694</v>
      </c>
      <c r="K67" s="3">
        <v>-1.4021312503676882</v>
      </c>
      <c r="L67" s="3">
        <v>-0.1670934307622409</v>
      </c>
      <c r="N67" s="3">
        <v>75</v>
      </c>
      <c r="O67" s="3">
        <v>68.399000000000001</v>
      </c>
      <c r="X67" s="3">
        <v>39</v>
      </c>
      <c r="Y67" s="3">
        <v>57.877286979741797</v>
      </c>
      <c r="Z67" s="3">
        <v>23.140713020258204</v>
      </c>
      <c r="AA67" s="3">
        <v>3.673976773697901</v>
      </c>
    </row>
    <row r="68" spans="2:27" x14ac:dyDescent="0.55000000000000004">
      <c r="B68" s="80"/>
      <c r="I68" s="3">
        <v>42</v>
      </c>
      <c r="J68" s="3">
        <v>74.228062843818179</v>
      </c>
      <c r="K68" s="3">
        <v>-8.6820628438181728</v>
      </c>
      <c r="L68" s="3">
        <v>-1.0346504054356733</v>
      </c>
      <c r="N68" s="3">
        <v>76.851851851851848</v>
      </c>
      <c r="O68" s="3">
        <v>69.774000000000001</v>
      </c>
      <c r="X68" s="3">
        <v>40</v>
      </c>
      <c r="Y68" s="3">
        <v>52.050922690316163</v>
      </c>
      <c r="Z68" s="3">
        <v>2.1200773096838361</v>
      </c>
      <c r="AA68" s="3">
        <v>0.33659787351424642</v>
      </c>
    </row>
    <row r="69" spans="2:27" x14ac:dyDescent="0.55000000000000004">
      <c r="B69" s="80"/>
      <c r="I69" s="3">
        <v>43</v>
      </c>
      <c r="J69" s="3">
        <v>75.348468191106747</v>
      </c>
      <c r="K69" s="3">
        <v>-11.600468191106749</v>
      </c>
      <c r="L69" s="3">
        <v>-1.3824397879955723</v>
      </c>
      <c r="N69" s="3">
        <v>78.703703703703695</v>
      </c>
      <c r="O69" s="3">
        <v>70.036000000000001</v>
      </c>
      <c r="X69" s="3">
        <v>41</v>
      </c>
      <c r="Y69" s="3">
        <v>59.384332387143438</v>
      </c>
      <c r="Z69" s="3">
        <v>8.0156676128565678</v>
      </c>
      <c r="AA69" s="3">
        <v>1.2726218336287431</v>
      </c>
    </row>
    <row r="70" spans="2:27" x14ac:dyDescent="0.55000000000000004">
      <c r="I70" s="3">
        <v>44</v>
      </c>
      <c r="J70" s="3">
        <v>76.940661775662193</v>
      </c>
      <c r="K70" s="3">
        <v>-7.1666617756621918</v>
      </c>
      <c r="L70" s="3">
        <v>-0.854058493378549</v>
      </c>
      <c r="N70" s="3">
        <v>80.555555555555557</v>
      </c>
      <c r="O70" s="3">
        <v>73.093000000000004</v>
      </c>
      <c r="X70" s="3">
        <v>42</v>
      </c>
      <c r="Y70" s="3">
        <v>67.188926289619673</v>
      </c>
      <c r="Z70" s="3">
        <v>-1.6429262896196661</v>
      </c>
      <c r="AA70" s="3">
        <v>-0.26084213669976941</v>
      </c>
    </row>
    <row r="71" spans="2:27" x14ac:dyDescent="0.55000000000000004">
      <c r="I71" s="3">
        <v>45</v>
      </c>
      <c r="J71" s="3">
        <v>78.378772110099376</v>
      </c>
      <c r="K71" s="3">
        <v>-5.2857721100993729</v>
      </c>
      <c r="L71" s="3">
        <v>-0.6299109272917659</v>
      </c>
      <c r="N71" s="3">
        <v>82.407407407407405</v>
      </c>
      <c r="O71" s="3">
        <v>75.245999999999995</v>
      </c>
      <c r="X71" s="3">
        <v>43</v>
      </c>
      <c r="Y71" s="3">
        <v>68.6798353407831</v>
      </c>
      <c r="Z71" s="3">
        <v>-4.9318353407831026</v>
      </c>
      <c r="AA71" s="3">
        <v>-0.7830116763419166</v>
      </c>
    </row>
    <row r="72" spans="2:27" x14ac:dyDescent="0.55000000000000004">
      <c r="I72" s="3">
        <v>46</v>
      </c>
      <c r="J72" s="3">
        <v>75.156230993340131</v>
      </c>
      <c r="K72" s="3">
        <v>0.45776900665987341</v>
      </c>
      <c r="L72" s="3">
        <v>5.4552805808559597E-2</v>
      </c>
      <c r="N72" s="3">
        <v>84.259259259259252</v>
      </c>
      <c r="O72" s="3">
        <v>75.614000000000004</v>
      </c>
      <c r="X72" s="3">
        <v>44</v>
      </c>
      <c r="Y72" s="3">
        <v>71.530241336538467</v>
      </c>
      <c r="Z72" s="3">
        <v>-1.7562413365384657</v>
      </c>
      <c r="AA72" s="3">
        <v>-0.27883280319849391</v>
      </c>
    </row>
    <row r="73" spans="2:27" x14ac:dyDescent="0.55000000000000004">
      <c r="I73" s="3">
        <v>47</v>
      </c>
      <c r="J73" s="3">
        <v>76.071192007137682</v>
      </c>
      <c r="K73" s="3">
        <v>-6.035192007137681</v>
      </c>
      <c r="L73" s="3">
        <v>-0.71922007124300313</v>
      </c>
      <c r="N73" s="3">
        <v>86.111111111111114</v>
      </c>
      <c r="O73" s="3">
        <v>76.932000000000002</v>
      </c>
      <c r="X73" s="3">
        <v>45</v>
      </c>
      <c r="Y73" s="3">
        <v>73.923706137042018</v>
      </c>
      <c r="Z73" s="3">
        <v>-0.83070613704201435</v>
      </c>
      <c r="AA73" s="3">
        <v>-0.13188854857621893</v>
      </c>
    </row>
    <row r="74" spans="2:27" x14ac:dyDescent="0.55000000000000004">
      <c r="I74" s="3">
        <v>48</v>
      </c>
      <c r="J74" s="3">
        <v>79.656195626556084</v>
      </c>
      <c r="K74" s="3">
        <v>-1.3701956265560824</v>
      </c>
      <c r="L74" s="3">
        <v>-0.16328762945454295</v>
      </c>
      <c r="N74" s="3">
        <v>87.962962962962962</v>
      </c>
      <c r="O74" s="3">
        <v>78.286000000000001</v>
      </c>
      <c r="X74" s="3">
        <v>46</v>
      </c>
      <c r="Y74" s="3">
        <v>69.409512730299014</v>
      </c>
      <c r="Z74" s="3">
        <v>6.2044872697009907</v>
      </c>
      <c r="AA74" s="3">
        <v>0.98506654058714893</v>
      </c>
    </row>
    <row r="75" spans="2:27" x14ac:dyDescent="0.55000000000000004">
      <c r="I75" s="3">
        <v>49</v>
      </c>
      <c r="J75" s="3">
        <v>83.316039681746219</v>
      </c>
      <c r="K75" s="3">
        <v>-1.8370396817462193</v>
      </c>
      <c r="L75" s="3">
        <v>-0.2189219181790977</v>
      </c>
      <c r="N75" s="3">
        <v>89.81481481481481</v>
      </c>
      <c r="O75" s="3">
        <v>81.018000000000001</v>
      </c>
      <c r="X75" s="3">
        <v>47</v>
      </c>
      <c r="Y75" s="3">
        <v>70.276614451165301</v>
      </c>
      <c r="Z75" s="3">
        <v>-0.24061445116529967</v>
      </c>
      <c r="AA75" s="3">
        <v>-3.8201584550289498E-2</v>
      </c>
    </row>
    <row r="76" spans="2:27" x14ac:dyDescent="0.55000000000000004">
      <c r="I76" s="3">
        <v>50</v>
      </c>
      <c r="J76" s="3">
        <v>84.181107071695948</v>
      </c>
      <c r="K76" s="3">
        <v>-7.2491070716959456</v>
      </c>
      <c r="L76" s="3">
        <v>-0.86388358454663761</v>
      </c>
      <c r="N76" s="3">
        <v>91.666666666666671</v>
      </c>
      <c r="O76" s="3">
        <v>81.478999999999999</v>
      </c>
      <c r="X76" s="3">
        <v>48</v>
      </c>
      <c r="Y76" s="3">
        <v>76.241151506219069</v>
      </c>
      <c r="Z76" s="3">
        <v>2.0448484937809326</v>
      </c>
      <c r="AA76" s="3">
        <v>0.32465403573802482</v>
      </c>
    </row>
    <row r="77" spans="2:27" x14ac:dyDescent="0.55000000000000004">
      <c r="I77" s="3">
        <v>51</v>
      </c>
      <c r="J77" s="3">
        <v>82.508936943031472</v>
      </c>
      <c r="K77" s="3">
        <v>-14.109936943031471</v>
      </c>
      <c r="L77" s="3">
        <v>-1.6814957736886245</v>
      </c>
      <c r="N77" s="3">
        <v>93.518518518518519</v>
      </c>
      <c r="O77" s="3">
        <v>83.090999999999994</v>
      </c>
      <c r="X77" s="3">
        <v>49</v>
      </c>
      <c r="Y77" s="3">
        <v>81.884318425022158</v>
      </c>
      <c r="Z77" s="3">
        <v>-0.40531842502215909</v>
      </c>
      <c r="AA77" s="3">
        <v>-6.4351106129685323E-2</v>
      </c>
    </row>
    <row r="78" spans="2:27" x14ac:dyDescent="0.55000000000000004">
      <c r="I78" s="3">
        <v>52</v>
      </c>
      <c r="J78" s="3">
        <v>91.333504796233512</v>
      </c>
      <c r="K78" s="3">
        <v>-8.2425047962335185</v>
      </c>
      <c r="L78" s="3">
        <v>-0.98226781844831978</v>
      </c>
      <c r="N78" s="3">
        <v>95.370370370370367</v>
      </c>
      <c r="O78" s="3">
        <v>83.930999999999997</v>
      </c>
      <c r="X78" s="3">
        <v>50</v>
      </c>
      <c r="Y78" s="3">
        <v>82.766111388677956</v>
      </c>
      <c r="Z78" s="3">
        <v>-5.8341113886779539</v>
      </c>
      <c r="AA78" s="3">
        <v>-0.92626315007687021</v>
      </c>
    </row>
    <row r="79" spans="2:27" x14ac:dyDescent="0.55000000000000004">
      <c r="I79" s="3">
        <v>53</v>
      </c>
      <c r="J79" s="3">
        <v>94.065914431664169</v>
      </c>
      <c r="K79" s="3">
        <v>4.1080855683358379</v>
      </c>
      <c r="L79" s="3">
        <v>0.48956480450605333</v>
      </c>
      <c r="N79" s="3">
        <v>97.222222222222214</v>
      </c>
      <c r="O79" s="3">
        <v>98.174000000000007</v>
      </c>
      <c r="X79" s="3">
        <v>51</v>
      </c>
      <c r="Y79" s="3">
        <v>79.584571109140427</v>
      </c>
      <c r="Z79" s="3">
        <v>-11.185571109140426</v>
      </c>
      <c r="AA79" s="3">
        <v>-1.7758972430776747</v>
      </c>
    </row>
    <row r="80" spans="2:27" ht="18.5" thickBot="1" x14ac:dyDescent="0.6">
      <c r="I80" s="4">
        <v>54</v>
      </c>
      <c r="J80" s="4">
        <v>97.235627005525714</v>
      </c>
      <c r="K80" s="4">
        <v>3.6373729944742905</v>
      </c>
      <c r="L80" s="4">
        <v>0.43346950041178606</v>
      </c>
      <c r="N80" s="4">
        <v>99.074074074074076</v>
      </c>
      <c r="O80" s="4">
        <v>100.873</v>
      </c>
      <c r="X80" s="3">
        <v>52</v>
      </c>
      <c r="Y80" s="3">
        <v>93.787586862700721</v>
      </c>
      <c r="Z80" s="3">
        <v>-10.696586862700727</v>
      </c>
      <c r="AA80" s="3">
        <v>-1.698262782871073</v>
      </c>
    </row>
    <row r="81" spans="24:27" x14ac:dyDescent="0.55000000000000004">
      <c r="X81" s="3">
        <v>53</v>
      </c>
      <c r="Y81" s="3">
        <v>99.08355858801572</v>
      </c>
      <c r="Z81" s="3">
        <v>-0.9095585880157131</v>
      </c>
      <c r="AA81" s="3">
        <v>-0.1444076992684602</v>
      </c>
    </row>
    <row r="82" spans="24:27" ht="18.5" thickBot="1" x14ac:dyDescent="0.6">
      <c r="X82" s="4">
        <v>54</v>
      </c>
      <c r="Y82" s="4">
        <v>103.96532377757487</v>
      </c>
      <c r="Z82" s="4">
        <v>-3.0923237775748618</v>
      </c>
      <c r="AA82" s="4">
        <v>-0.49095832637559017</v>
      </c>
    </row>
  </sheetData>
  <phoneticPr fontId="1"/>
  <pageMargins left="0.51181102362204722" right="0.51181102362204722" top="0.74803149606299213" bottom="0.55118110236220474" header="0.31496062992125984" footer="0.11811023622047245"/>
  <pageSetup paperSize="8"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ED26-304F-4BBE-AD4B-F1D124E910EE}">
  <sheetPr>
    <pageSetUpPr fitToPage="1"/>
  </sheetPr>
  <dimension ref="A1:AF82"/>
  <sheetViews>
    <sheetView zoomScale="80" zoomScaleNormal="80" workbookViewId="0"/>
  </sheetViews>
  <sheetFormatPr defaultRowHeight="18" x14ac:dyDescent="0.55000000000000004"/>
  <cols>
    <col min="3" max="3" width="6.08203125" style="2" customWidth="1"/>
    <col min="4" max="4" width="7.1640625" customWidth="1"/>
    <col min="6" max="8" width="4" customWidth="1"/>
    <col min="23" max="23" width="3.1640625" customWidth="1"/>
  </cols>
  <sheetData>
    <row r="1" spans="1:29" x14ac:dyDescent="0.55000000000000004">
      <c r="B1" s="196" t="s">
        <v>55</v>
      </c>
      <c r="E1" s="194" t="s">
        <v>56</v>
      </c>
    </row>
    <row r="2" spans="1:29" x14ac:dyDescent="0.55000000000000004">
      <c r="B2" s="1" t="s">
        <v>3</v>
      </c>
      <c r="E2" s="1" t="s">
        <v>50</v>
      </c>
    </row>
    <row r="3" spans="1:29" x14ac:dyDescent="0.55000000000000004">
      <c r="A3" s="61" t="s">
        <v>0</v>
      </c>
      <c r="B3" s="62" t="s">
        <v>2</v>
      </c>
      <c r="C3" s="64" t="s">
        <v>4</v>
      </c>
      <c r="D3" s="64" t="s">
        <v>5</v>
      </c>
      <c r="E3" s="63" t="s">
        <v>1</v>
      </c>
      <c r="I3" t="s">
        <v>6</v>
      </c>
      <c r="X3" t="s">
        <v>6</v>
      </c>
    </row>
    <row r="4" spans="1:29" ht="18.5" thickBot="1" x14ac:dyDescent="0.6">
      <c r="A4" s="56">
        <v>1970</v>
      </c>
      <c r="B4" s="15">
        <v>3.4209999999999998</v>
      </c>
      <c r="C4" s="25">
        <v>0</v>
      </c>
      <c r="D4" s="15">
        <f t="shared" ref="D4:D57" si="0">+E4*C4</f>
        <v>0</v>
      </c>
      <c r="E4" s="26">
        <v>6.9539999999999997</v>
      </c>
    </row>
    <row r="5" spans="1:29" x14ac:dyDescent="0.55000000000000004">
      <c r="A5" s="57">
        <v>1971</v>
      </c>
      <c r="B5" s="18">
        <v>3.7650000000000001</v>
      </c>
      <c r="C5" s="27">
        <v>0</v>
      </c>
      <c r="D5" s="18">
        <f t="shared" si="0"/>
        <v>0</v>
      </c>
      <c r="E5" s="28">
        <v>8.3930000000000007</v>
      </c>
      <c r="I5" s="6" t="s">
        <v>7</v>
      </c>
      <c r="J5" s="6"/>
      <c r="X5" s="6" t="s">
        <v>7</v>
      </c>
      <c r="Y5" s="6"/>
    </row>
    <row r="6" spans="1:29" x14ac:dyDescent="0.55000000000000004">
      <c r="A6" s="57">
        <v>1972</v>
      </c>
      <c r="B6" s="18">
        <v>4.3330000000000002</v>
      </c>
      <c r="C6" s="27">
        <v>0</v>
      </c>
      <c r="D6" s="18">
        <f t="shared" si="0"/>
        <v>0</v>
      </c>
      <c r="E6" s="28">
        <v>8.8059999999999992</v>
      </c>
      <c r="I6" s="3" t="s">
        <v>8</v>
      </c>
      <c r="J6" s="3">
        <v>0.93543588581800818</v>
      </c>
      <c r="X6" s="3" t="s">
        <v>8</v>
      </c>
      <c r="Y6" s="3">
        <v>0.96389939727699081</v>
      </c>
    </row>
    <row r="7" spans="1:29" x14ac:dyDescent="0.55000000000000004">
      <c r="A7" s="57">
        <v>1973</v>
      </c>
      <c r="B7" s="18">
        <v>5.2709999999999999</v>
      </c>
      <c r="C7" s="27">
        <v>0</v>
      </c>
      <c r="D7" s="18">
        <f t="shared" si="0"/>
        <v>0</v>
      </c>
      <c r="E7" s="28">
        <v>10.031000000000001</v>
      </c>
      <c r="I7" s="3" t="s">
        <v>9</v>
      </c>
      <c r="J7" s="8">
        <v>0.87504029647612169</v>
      </c>
      <c r="X7" s="3" t="s">
        <v>9</v>
      </c>
      <c r="Y7" s="3">
        <v>0.9291020480709461</v>
      </c>
    </row>
    <row r="8" spans="1:29" x14ac:dyDescent="0.55000000000000004">
      <c r="A8" s="57">
        <v>1974</v>
      </c>
      <c r="B8" s="18">
        <v>5.9710000000000001</v>
      </c>
      <c r="C8" s="27">
        <v>0</v>
      </c>
      <c r="D8" s="18">
        <f t="shared" si="0"/>
        <v>0</v>
      </c>
      <c r="E8" s="28">
        <v>16.207999999999998</v>
      </c>
      <c r="I8" s="3" t="s">
        <v>10</v>
      </c>
      <c r="J8" s="3">
        <v>0.87263722525450871</v>
      </c>
      <c r="X8" s="3" t="s">
        <v>10</v>
      </c>
      <c r="Y8" s="3">
        <v>0.92484817095520289</v>
      </c>
    </row>
    <row r="9" spans="1:29" x14ac:dyDescent="0.55000000000000004">
      <c r="A9" s="57">
        <v>1975</v>
      </c>
      <c r="B9" s="18">
        <v>6.6779999999999999</v>
      </c>
      <c r="C9" s="27">
        <v>0</v>
      </c>
      <c r="D9" s="18">
        <f t="shared" si="0"/>
        <v>0</v>
      </c>
      <c r="E9" s="28">
        <v>16.545000000000002</v>
      </c>
      <c r="I9" s="3" t="s">
        <v>11</v>
      </c>
      <c r="J9" s="3">
        <v>8.4716022261266897</v>
      </c>
      <c r="X9" s="3" t="s">
        <v>11</v>
      </c>
      <c r="Y9" s="3">
        <v>6.5074985079553276</v>
      </c>
    </row>
    <row r="10" spans="1:29" ht="18.5" thickBot="1" x14ac:dyDescent="0.6">
      <c r="A10" s="57">
        <v>1976</v>
      </c>
      <c r="B10" s="18">
        <v>7.2149999999999999</v>
      </c>
      <c r="C10" s="27">
        <v>0</v>
      </c>
      <c r="D10" s="18">
        <f t="shared" si="0"/>
        <v>0</v>
      </c>
      <c r="E10" s="28">
        <v>19.934999999999999</v>
      </c>
      <c r="I10" s="4" t="s">
        <v>12</v>
      </c>
      <c r="J10" s="7">
        <v>54</v>
      </c>
      <c r="X10" s="4" t="s">
        <v>12</v>
      </c>
      <c r="Y10" s="4">
        <v>54</v>
      </c>
    </row>
    <row r="11" spans="1:29" x14ac:dyDescent="0.55000000000000004">
      <c r="A11" s="57">
        <v>1977</v>
      </c>
      <c r="B11" s="18">
        <v>8.1240000000000006</v>
      </c>
      <c r="C11" s="27">
        <v>0</v>
      </c>
      <c r="D11" s="18">
        <f t="shared" si="0"/>
        <v>0</v>
      </c>
      <c r="E11" s="28">
        <v>21.648</v>
      </c>
    </row>
    <row r="12" spans="1:29" ht="18.5" thickBot="1" x14ac:dyDescent="0.6">
      <c r="A12" s="57">
        <v>1978</v>
      </c>
      <c r="B12" s="18">
        <v>9.6240000000000006</v>
      </c>
      <c r="C12" s="27">
        <v>0</v>
      </c>
      <c r="D12" s="18">
        <f t="shared" si="0"/>
        <v>0</v>
      </c>
      <c r="E12" s="28">
        <v>20.556000000000001</v>
      </c>
      <c r="I12" t="s">
        <v>13</v>
      </c>
      <c r="X12" t="s">
        <v>13</v>
      </c>
    </row>
    <row r="13" spans="1:29" x14ac:dyDescent="0.55000000000000004">
      <c r="A13" s="57">
        <v>1979</v>
      </c>
      <c r="B13" s="18">
        <v>11.074999999999999</v>
      </c>
      <c r="C13" s="27">
        <v>0</v>
      </c>
      <c r="D13" s="18">
        <f t="shared" si="0"/>
        <v>0</v>
      </c>
      <c r="E13" s="28">
        <v>22.532</v>
      </c>
      <c r="I13" s="5"/>
      <c r="J13" s="5" t="s">
        <v>18</v>
      </c>
      <c r="K13" s="5" t="s">
        <v>19</v>
      </c>
      <c r="L13" s="5" t="s">
        <v>20</v>
      </c>
      <c r="M13" s="5" t="s">
        <v>21</v>
      </c>
      <c r="N13" s="5" t="s">
        <v>22</v>
      </c>
      <c r="X13" s="5"/>
      <c r="Y13" s="5" t="s">
        <v>18</v>
      </c>
      <c r="Z13" s="5" t="s">
        <v>19</v>
      </c>
      <c r="AA13" s="5" t="s">
        <v>20</v>
      </c>
      <c r="AB13" s="5" t="s">
        <v>21</v>
      </c>
      <c r="AC13" s="5" t="s">
        <v>22</v>
      </c>
    </row>
    <row r="14" spans="1:29" x14ac:dyDescent="0.55000000000000004">
      <c r="A14" s="57">
        <v>1980</v>
      </c>
      <c r="B14" s="18">
        <v>12.356999999999999</v>
      </c>
      <c r="C14" s="27">
        <v>0</v>
      </c>
      <c r="D14" s="18">
        <f t="shared" si="0"/>
        <v>0</v>
      </c>
      <c r="E14" s="28">
        <v>29.382000000000001</v>
      </c>
      <c r="I14" s="3" t="s">
        <v>14</v>
      </c>
      <c r="J14" s="3">
        <v>1</v>
      </c>
      <c r="K14" s="3">
        <v>26133.19579439217</v>
      </c>
      <c r="L14" s="3">
        <v>26133.19579439217</v>
      </c>
      <c r="M14" s="3">
        <v>364.13414991868484</v>
      </c>
      <c r="N14" s="3">
        <v>3.8522534671074786E-25</v>
      </c>
      <c r="X14" s="3" t="s">
        <v>14</v>
      </c>
      <c r="Y14" s="3">
        <v>3</v>
      </c>
      <c r="Z14" s="3">
        <v>27747.757255281293</v>
      </c>
      <c r="AA14" s="3">
        <v>9249.2524184270969</v>
      </c>
      <c r="AB14" s="3">
        <v>218.41299661252978</v>
      </c>
      <c r="AC14" s="3">
        <v>1.0194450124504805E-28</v>
      </c>
    </row>
    <row r="15" spans="1:29" x14ac:dyDescent="0.55000000000000004">
      <c r="A15" s="57">
        <v>1981</v>
      </c>
      <c r="B15" s="18">
        <v>12.624000000000001</v>
      </c>
      <c r="C15" s="27">
        <v>0</v>
      </c>
      <c r="D15" s="18">
        <f t="shared" si="0"/>
        <v>0</v>
      </c>
      <c r="E15" s="28">
        <v>33.469000000000001</v>
      </c>
      <c r="I15" s="3" t="s">
        <v>15</v>
      </c>
      <c r="J15" s="10">
        <v>52</v>
      </c>
      <c r="K15" s="10">
        <v>3731.9383024411632</v>
      </c>
      <c r="L15" s="3">
        <v>71.768044277714679</v>
      </c>
      <c r="M15" s="3"/>
      <c r="N15" s="3"/>
      <c r="X15" s="3" t="s">
        <v>15</v>
      </c>
      <c r="Y15" s="3">
        <v>50</v>
      </c>
      <c r="Z15" s="3">
        <v>2117.3768415520408</v>
      </c>
      <c r="AA15" s="3">
        <v>42.347536831040813</v>
      </c>
      <c r="AB15" s="3"/>
      <c r="AC15" s="3"/>
    </row>
    <row r="16" spans="1:29" ht="18.5" thickBot="1" x14ac:dyDescent="0.6">
      <c r="A16" s="57">
        <v>1982</v>
      </c>
      <c r="B16" s="18">
        <v>12.526999999999999</v>
      </c>
      <c r="C16" s="27">
        <v>0</v>
      </c>
      <c r="D16" s="18">
        <f t="shared" si="0"/>
        <v>0</v>
      </c>
      <c r="E16" s="28">
        <v>34.433</v>
      </c>
      <c r="I16" s="4" t="s">
        <v>16</v>
      </c>
      <c r="J16" s="4">
        <v>53</v>
      </c>
      <c r="K16" s="4">
        <v>29865.134096833332</v>
      </c>
      <c r="L16" s="4"/>
      <c r="M16" s="4"/>
      <c r="N16" s="4"/>
      <c r="X16" s="4" t="s">
        <v>16</v>
      </c>
      <c r="Y16" s="4">
        <v>53</v>
      </c>
      <c r="Z16" s="4">
        <v>29865.134096833332</v>
      </c>
      <c r="AA16" s="4"/>
      <c r="AB16" s="4"/>
      <c r="AC16" s="4"/>
    </row>
    <row r="17" spans="1:32" ht="18.5" thickBot="1" x14ac:dyDescent="0.6">
      <c r="A17" s="57">
        <v>1983</v>
      </c>
      <c r="B17" s="18">
        <v>12.840999999999999</v>
      </c>
      <c r="C17" s="27">
        <v>0</v>
      </c>
      <c r="D17" s="18">
        <f t="shared" si="0"/>
        <v>0</v>
      </c>
      <c r="E17" s="28">
        <v>34.908999999999999</v>
      </c>
    </row>
    <row r="18" spans="1:32" x14ac:dyDescent="0.55000000000000004">
      <c r="A18" s="57">
        <v>1984</v>
      </c>
      <c r="B18" s="18">
        <v>13.204000000000001</v>
      </c>
      <c r="C18" s="27">
        <v>0</v>
      </c>
      <c r="D18" s="18">
        <f t="shared" si="0"/>
        <v>0</v>
      </c>
      <c r="E18" s="28">
        <v>40.325000000000003</v>
      </c>
      <c r="I18" s="5"/>
      <c r="J18" s="5" t="s">
        <v>23</v>
      </c>
      <c r="K18" s="5" t="s">
        <v>11</v>
      </c>
      <c r="L18" s="5" t="s">
        <v>24</v>
      </c>
      <c r="M18" s="5" t="s">
        <v>25</v>
      </c>
      <c r="N18" s="5" t="s">
        <v>26</v>
      </c>
      <c r="O18" s="5" t="s">
        <v>27</v>
      </c>
      <c r="P18" s="5" t="s">
        <v>28</v>
      </c>
      <c r="Q18" s="5" t="s">
        <v>29</v>
      </c>
      <c r="X18" s="5"/>
      <c r="Y18" s="5" t="s">
        <v>23</v>
      </c>
      <c r="Z18" s="5" t="s">
        <v>11</v>
      </c>
      <c r="AA18" s="5" t="s">
        <v>24</v>
      </c>
      <c r="AB18" s="5" t="s">
        <v>25</v>
      </c>
      <c r="AC18" s="5" t="s">
        <v>26</v>
      </c>
      <c r="AD18" s="5" t="s">
        <v>27</v>
      </c>
      <c r="AE18" s="5" t="s">
        <v>28</v>
      </c>
      <c r="AF18" s="5" t="s">
        <v>29</v>
      </c>
    </row>
    <row r="19" spans="1:32" x14ac:dyDescent="0.55000000000000004">
      <c r="A19" s="57">
        <v>1985</v>
      </c>
      <c r="B19" s="18">
        <v>13.557</v>
      </c>
      <c r="C19" s="27">
        <v>0</v>
      </c>
      <c r="D19" s="18">
        <f t="shared" si="0"/>
        <v>0</v>
      </c>
      <c r="E19" s="28">
        <v>41.956000000000003</v>
      </c>
      <c r="I19" s="3" t="s">
        <v>17</v>
      </c>
      <c r="J19" s="8">
        <v>20.056060751046893</v>
      </c>
      <c r="K19" s="3">
        <v>1.9085017431666689</v>
      </c>
      <c r="L19" s="3">
        <v>10.508798759475591</v>
      </c>
      <c r="M19" s="3">
        <v>1.8211827791131034E-14</v>
      </c>
      <c r="N19" s="3">
        <v>16.226371825666838</v>
      </c>
      <c r="O19" s="3">
        <v>23.885749676426947</v>
      </c>
      <c r="P19" s="3">
        <v>16.226371825666838</v>
      </c>
      <c r="Q19" s="3">
        <v>23.885749676426947</v>
      </c>
      <c r="X19" s="3" t="s">
        <v>17</v>
      </c>
      <c r="Y19" s="3">
        <v>14.358134632870133</v>
      </c>
      <c r="Z19" s="3">
        <v>1.8232858613132716</v>
      </c>
      <c r="AA19" s="3">
        <v>7.8748675331296063</v>
      </c>
      <c r="AB19" s="3">
        <v>2.5981393382143964E-10</v>
      </c>
      <c r="AC19" s="3">
        <v>10.695957202164877</v>
      </c>
      <c r="AD19" s="3">
        <v>18.020312063575389</v>
      </c>
      <c r="AE19" s="3">
        <v>10.695957202164877</v>
      </c>
      <c r="AF19" s="3">
        <v>18.020312063575389</v>
      </c>
    </row>
    <row r="20" spans="1:32" ht="18.5" thickBot="1" x14ac:dyDescent="0.6">
      <c r="A20" s="57">
        <v>1986</v>
      </c>
      <c r="B20" s="18">
        <v>15.628</v>
      </c>
      <c r="C20" s="27">
        <v>0</v>
      </c>
      <c r="D20" s="18">
        <f t="shared" si="0"/>
        <v>0</v>
      </c>
      <c r="E20" s="28">
        <v>35.29</v>
      </c>
      <c r="I20" s="4" t="s">
        <v>36</v>
      </c>
      <c r="J20" s="7">
        <v>0.73372976246795096</v>
      </c>
      <c r="K20" s="4">
        <v>3.8450804463535986E-2</v>
      </c>
      <c r="L20" s="4">
        <v>19.082299387617969</v>
      </c>
      <c r="M20" s="7">
        <v>3.8522534671073968E-25</v>
      </c>
      <c r="N20" s="4">
        <v>0.65657257853914486</v>
      </c>
      <c r="O20" s="4">
        <v>0.81088694639675707</v>
      </c>
      <c r="P20" s="4">
        <v>0.65657257853914486</v>
      </c>
      <c r="Q20" s="4">
        <v>0.81088694639675707</v>
      </c>
      <c r="X20" s="3" t="s">
        <v>36</v>
      </c>
      <c r="Y20" s="3">
        <v>1.035852388467317</v>
      </c>
      <c r="Z20" s="3">
        <v>6.2148072990021508E-2</v>
      </c>
      <c r="AA20" s="3">
        <v>16.667490054496675</v>
      </c>
      <c r="AB20" s="3">
        <v>4.662124295919291E-22</v>
      </c>
      <c r="AC20" s="3">
        <v>0.91102431016370611</v>
      </c>
      <c r="AD20" s="3">
        <v>1.1606804667709278</v>
      </c>
      <c r="AE20" s="3">
        <v>0.91102431016370611</v>
      </c>
      <c r="AF20" s="3">
        <v>1.1606804667709278</v>
      </c>
    </row>
    <row r="21" spans="1:32" x14ac:dyDescent="0.55000000000000004">
      <c r="A21" s="57">
        <v>1987</v>
      </c>
      <c r="B21" s="18">
        <v>17.663</v>
      </c>
      <c r="C21" s="27">
        <v>0</v>
      </c>
      <c r="D21" s="18">
        <f t="shared" si="0"/>
        <v>0</v>
      </c>
      <c r="E21" s="28">
        <v>33.314999999999998</v>
      </c>
      <c r="X21" s="3" t="s">
        <v>41</v>
      </c>
      <c r="Y21" s="3">
        <v>-30.896868942847966</v>
      </c>
      <c r="Z21" s="3">
        <v>12.390721033989502</v>
      </c>
      <c r="AA21" s="3">
        <v>-2.4935489111645301</v>
      </c>
      <c r="AB21" s="3">
        <v>1.6000928467662757E-2</v>
      </c>
      <c r="AC21" s="3">
        <v>-55.784364581166145</v>
      </c>
      <c r="AD21" s="3">
        <v>-6.0093733045297881</v>
      </c>
      <c r="AE21" s="3">
        <v>-55.784364581166145</v>
      </c>
      <c r="AF21" s="3">
        <v>-6.0093733045297881</v>
      </c>
    </row>
    <row r="22" spans="1:32" ht="18.5" thickBot="1" x14ac:dyDescent="0.6">
      <c r="A22" s="57">
        <v>1988</v>
      </c>
      <c r="B22" s="18">
        <v>19.754999999999999</v>
      </c>
      <c r="C22" s="27">
        <v>0</v>
      </c>
      <c r="D22" s="18">
        <f t="shared" si="0"/>
        <v>0</v>
      </c>
      <c r="E22" s="28">
        <v>33.939</v>
      </c>
      <c r="X22" s="4" t="s">
        <v>46</v>
      </c>
      <c r="Y22" s="4">
        <v>8.8489362417174491E-2</v>
      </c>
      <c r="Z22" s="4">
        <v>0.16856376933674308</v>
      </c>
      <c r="AA22" s="4">
        <v>0.52496074788406988</v>
      </c>
      <c r="AB22" s="4">
        <v>0.60193056841678516</v>
      </c>
      <c r="AC22" s="4">
        <v>-0.25008093245419172</v>
      </c>
      <c r="AD22" s="4">
        <v>0.42705965728854067</v>
      </c>
      <c r="AE22" s="4">
        <v>-0.25008093245419172</v>
      </c>
      <c r="AF22" s="4">
        <v>0.42705965728854067</v>
      </c>
    </row>
    <row r="23" spans="1:32" x14ac:dyDescent="0.55000000000000004">
      <c r="A23" s="57">
        <v>1989</v>
      </c>
      <c r="B23" s="18">
        <v>20.638000000000002</v>
      </c>
      <c r="C23" s="27">
        <v>0</v>
      </c>
      <c r="D23" s="18">
        <f t="shared" si="0"/>
        <v>0</v>
      </c>
      <c r="E23" s="28">
        <v>37.823</v>
      </c>
    </row>
    <row r="24" spans="1:32" x14ac:dyDescent="0.55000000000000004">
      <c r="A24" s="57">
        <v>1990</v>
      </c>
      <c r="B24" s="18">
        <v>23.890999999999998</v>
      </c>
      <c r="C24" s="27">
        <v>0</v>
      </c>
      <c r="D24" s="18">
        <f t="shared" si="0"/>
        <v>0</v>
      </c>
      <c r="E24" s="28">
        <v>41.457000000000001</v>
      </c>
      <c r="I24" t="s">
        <v>31</v>
      </c>
      <c r="N24" t="s">
        <v>34</v>
      </c>
    </row>
    <row r="25" spans="1:32" ht="18.5" thickBot="1" x14ac:dyDescent="0.6">
      <c r="A25" s="57">
        <v>1991</v>
      </c>
      <c r="B25" s="18">
        <v>24.091000000000001</v>
      </c>
      <c r="C25" s="27">
        <v>0</v>
      </c>
      <c r="D25" s="18">
        <f t="shared" si="0"/>
        <v>0</v>
      </c>
      <c r="E25" s="28">
        <v>42.36</v>
      </c>
    </row>
    <row r="26" spans="1:32" x14ac:dyDescent="0.55000000000000004">
      <c r="A26" s="57">
        <v>1992</v>
      </c>
      <c r="B26" s="18">
        <v>25.754999999999999</v>
      </c>
      <c r="C26" s="27">
        <v>0</v>
      </c>
      <c r="D26" s="18">
        <f t="shared" si="0"/>
        <v>0</v>
      </c>
      <c r="E26" s="28">
        <v>43.012</v>
      </c>
      <c r="I26" s="5" t="s">
        <v>32</v>
      </c>
      <c r="J26" s="5" t="s">
        <v>37</v>
      </c>
      <c r="K26" s="5" t="s">
        <v>15</v>
      </c>
      <c r="L26" s="5" t="s">
        <v>33</v>
      </c>
      <c r="N26" s="5" t="s">
        <v>35</v>
      </c>
      <c r="O26" s="5" t="s">
        <v>30</v>
      </c>
      <c r="X26" t="s">
        <v>31</v>
      </c>
    </row>
    <row r="27" spans="1:32" ht="18.5" thickBot="1" x14ac:dyDescent="0.6">
      <c r="A27" s="57">
        <v>1993</v>
      </c>
      <c r="B27" s="18">
        <v>26.238</v>
      </c>
      <c r="C27" s="27">
        <v>0</v>
      </c>
      <c r="D27" s="18">
        <f t="shared" si="0"/>
        <v>0</v>
      </c>
      <c r="E27" s="28">
        <v>40.201999999999998</v>
      </c>
      <c r="I27" s="3">
        <v>1</v>
      </c>
      <c r="J27" s="3">
        <v>22.566150268449753</v>
      </c>
      <c r="K27" s="3">
        <v>-15.612150268449753</v>
      </c>
      <c r="L27" s="3">
        <v>-1.8605160888089611</v>
      </c>
      <c r="N27" s="3">
        <v>0.92592592592592593</v>
      </c>
      <c r="O27" s="3">
        <v>6.9539999999999997</v>
      </c>
    </row>
    <row r="28" spans="1:32" x14ac:dyDescent="0.55000000000000004">
      <c r="A28" s="57">
        <v>1994</v>
      </c>
      <c r="B28" s="18">
        <v>27.974</v>
      </c>
      <c r="C28" s="27">
        <v>0</v>
      </c>
      <c r="D28" s="18">
        <f t="shared" si="0"/>
        <v>0</v>
      </c>
      <c r="E28" s="28">
        <v>40.497999999999998</v>
      </c>
      <c r="I28" s="3">
        <v>2</v>
      </c>
      <c r="J28" s="3">
        <v>22.818553306738728</v>
      </c>
      <c r="K28" s="3">
        <v>-14.425553306738728</v>
      </c>
      <c r="L28" s="3">
        <v>-1.7191081020656713</v>
      </c>
      <c r="N28" s="3">
        <v>2.7777777777777777</v>
      </c>
      <c r="O28" s="3">
        <v>8.3930000000000007</v>
      </c>
      <c r="X28" s="5" t="s">
        <v>32</v>
      </c>
      <c r="Y28" s="5" t="s">
        <v>37</v>
      </c>
      <c r="Z28" s="5" t="s">
        <v>15</v>
      </c>
      <c r="AA28" s="5" t="s">
        <v>33</v>
      </c>
    </row>
    <row r="29" spans="1:32" x14ac:dyDescent="0.55000000000000004">
      <c r="A29" s="57">
        <v>1995</v>
      </c>
      <c r="B29" s="18">
        <v>31.027000000000001</v>
      </c>
      <c r="C29" s="27">
        <v>0</v>
      </c>
      <c r="D29" s="18">
        <f t="shared" si="0"/>
        <v>0</v>
      </c>
      <c r="E29" s="28">
        <v>41.530999999999999</v>
      </c>
      <c r="I29" s="3">
        <v>3</v>
      </c>
      <c r="J29" s="3">
        <v>23.235311811820523</v>
      </c>
      <c r="K29" s="3">
        <v>-14.429311811820524</v>
      </c>
      <c r="L29" s="3">
        <v>-1.7195560070021669</v>
      </c>
      <c r="N29" s="3">
        <v>4.6296296296296298</v>
      </c>
      <c r="O29" s="3">
        <v>8.8059999999999992</v>
      </c>
      <c r="X29" s="3">
        <v>1</v>
      </c>
      <c r="Y29" s="3">
        <v>17.901785653816823</v>
      </c>
      <c r="Z29" s="3">
        <v>-10.947785653816823</v>
      </c>
      <c r="AA29" s="3">
        <v>-1.7320688098001069</v>
      </c>
    </row>
    <row r="30" spans="1:32" x14ac:dyDescent="0.55000000000000004">
      <c r="A30" s="57">
        <v>1996</v>
      </c>
      <c r="B30" s="18">
        <v>31.687000000000001</v>
      </c>
      <c r="C30" s="27">
        <v>0</v>
      </c>
      <c r="D30" s="18">
        <f t="shared" si="0"/>
        <v>0</v>
      </c>
      <c r="E30" s="28">
        <v>44.731000000000002</v>
      </c>
      <c r="I30" s="3">
        <v>4</v>
      </c>
      <c r="J30" s="3">
        <v>23.923550329015463</v>
      </c>
      <c r="K30" s="3">
        <v>-13.892550329015462</v>
      </c>
      <c r="L30" s="3">
        <v>-1.6555895861414911</v>
      </c>
      <c r="N30" s="3">
        <v>6.481481481481481</v>
      </c>
      <c r="O30" s="3">
        <v>10.031000000000001</v>
      </c>
      <c r="X30" s="3">
        <v>2</v>
      </c>
      <c r="Y30" s="3">
        <v>18.258118875449583</v>
      </c>
      <c r="Z30" s="3">
        <v>-9.865118875449582</v>
      </c>
      <c r="AA30" s="3">
        <v>-1.560778156373505</v>
      </c>
    </row>
    <row r="31" spans="1:32" x14ac:dyDescent="0.55000000000000004">
      <c r="A31" s="57">
        <v>1997</v>
      </c>
      <c r="B31" s="18">
        <v>31.527999999999999</v>
      </c>
      <c r="C31" s="27">
        <v>0</v>
      </c>
      <c r="D31" s="18">
        <f t="shared" si="0"/>
        <v>0</v>
      </c>
      <c r="E31" s="28">
        <v>50.938000000000002</v>
      </c>
      <c r="I31" s="3">
        <v>5</v>
      </c>
      <c r="J31" s="3">
        <v>24.437161162743028</v>
      </c>
      <c r="K31" s="3">
        <v>-8.2291611627430292</v>
      </c>
      <c r="L31" s="3">
        <v>-0.98067764384934764</v>
      </c>
      <c r="N31" s="3">
        <v>8.3333333333333339</v>
      </c>
      <c r="O31" s="3">
        <v>16.207999999999998</v>
      </c>
      <c r="X31" s="3">
        <v>3</v>
      </c>
      <c r="Y31" s="3">
        <v>18.846483032099016</v>
      </c>
      <c r="Z31" s="3">
        <v>-10.040483032099017</v>
      </c>
      <c r="AA31" s="3">
        <v>-1.5885228342192472</v>
      </c>
    </row>
    <row r="32" spans="1:32" x14ac:dyDescent="0.55000000000000004">
      <c r="A32" s="57">
        <v>1998</v>
      </c>
      <c r="B32" s="18">
        <v>31.361000000000001</v>
      </c>
      <c r="C32" s="27">
        <v>0</v>
      </c>
      <c r="D32" s="18">
        <f t="shared" si="0"/>
        <v>0</v>
      </c>
      <c r="E32" s="28">
        <v>50.645000000000003</v>
      </c>
      <c r="I32" s="3">
        <v>6</v>
      </c>
      <c r="J32" s="3">
        <v>24.955908104807868</v>
      </c>
      <c r="K32" s="3">
        <v>-8.4109081048078664</v>
      </c>
      <c r="L32" s="3">
        <v>-1.0023366148423956</v>
      </c>
      <c r="N32" s="3">
        <v>10.185185185185185</v>
      </c>
      <c r="O32" s="3">
        <v>16.545000000000002</v>
      </c>
      <c r="X32" s="3">
        <v>4</v>
      </c>
      <c r="Y32" s="3">
        <v>19.818112572481361</v>
      </c>
      <c r="Z32" s="3">
        <v>-9.7871125724813606</v>
      </c>
      <c r="AA32" s="3">
        <v>-1.5484366392291711</v>
      </c>
    </row>
    <row r="33" spans="1:27" x14ac:dyDescent="0.55000000000000004">
      <c r="A33" s="57">
        <v>1999</v>
      </c>
      <c r="B33" s="18">
        <v>32.575000000000003</v>
      </c>
      <c r="C33" s="27">
        <v>0</v>
      </c>
      <c r="D33" s="18">
        <f t="shared" si="0"/>
        <v>0</v>
      </c>
      <c r="E33" s="28">
        <v>47.548000000000002</v>
      </c>
      <c r="I33" s="3">
        <v>7</v>
      </c>
      <c r="J33" s="3">
        <v>25.349920987253157</v>
      </c>
      <c r="K33" s="3">
        <v>-5.4149209872531578</v>
      </c>
      <c r="L33" s="3">
        <v>-0.64530173250850864</v>
      </c>
      <c r="N33" s="3">
        <v>12.037037037037036</v>
      </c>
      <c r="O33" s="3">
        <v>19.934999999999999</v>
      </c>
      <c r="X33" s="3">
        <v>5</v>
      </c>
      <c r="Y33" s="3">
        <v>20.543209244408484</v>
      </c>
      <c r="Z33" s="3">
        <v>-4.3352092444084853</v>
      </c>
      <c r="AA33" s="3">
        <v>-0.68588123239142329</v>
      </c>
    </row>
    <row r="34" spans="1:27" x14ac:dyDescent="0.55000000000000004">
      <c r="A34" s="57">
        <v>2000</v>
      </c>
      <c r="B34" s="18">
        <v>33.529000000000003</v>
      </c>
      <c r="C34" s="27">
        <v>0</v>
      </c>
      <c r="D34" s="18">
        <f t="shared" si="0"/>
        <v>0</v>
      </c>
      <c r="E34" s="28">
        <v>51.654000000000003</v>
      </c>
      <c r="I34" s="3">
        <v>8</v>
      </c>
      <c r="J34" s="3">
        <v>26.016881341336529</v>
      </c>
      <c r="K34" s="3">
        <v>-4.3688813413365288</v>
      </c>
      <c r="L34" s="3">
        <v>-0.52064410640988623</v>
      </c>
      <c r="N34" s="3">
        <v>13.888888888888889</v>
      </c>
      <c r="O34" s="3">
        <v>20.556000000000001</v>
      </c>
      <c r="X34" s="3">
        <v>6</v>
      </c>
      <c r="Y34" s="3">
        <v>21.275556883054875</v>
      </c>
      <c r="Z34" s="3">
        <v>-4.7305568830548737</v>
      </c>
      <c r="AA34" s="3">
        <v>-0.74842989159802686</v>
      </c>
    </row>
    <row r="35" spans="1:27" x14ac:dyDescent="0.55000000000000004">
      <c r="A35" s="57">
        <v>2001</v>
      </c>
      <c r="B35" s="18">
        <v>33.372</v>
      </c>
      <c r="C35" s="27">
        <v>0</v>
      </c>
      <c r="D35" s="18">
        <f t="shared" si="0"/>
        <v>0</v>
      </c>
      <c r="E35" s="28">
        <v>48.978999999999999</v>
      </c>
      <c r="I35" s="3">
        <v>9</v>
      </c>
      <c r="J35" s="3">
        <v>27.117475985038453</v>
      </c>
      <c r="K35" s="3">
        <v>-6.5614759850384523</v>
      </c>
      <c r="L35" s="3">
        <v>-0.78193787701159911</v>
      </c>
      <c r="N35" s="3">
        <v>15.74074074074074</v>
      </c>
      <c r="O35" s="3">
        <v>21.648</v>
      </c>
      <c r="X35" s="3">
        <v>7</v>
      </c>
      <c r="Y35" s="3">
        <v>21.831809615661825</v>
      </c>
      <c r="Z35" s="3">
        <v>-1.8968096156618266</v>
      </c>
      <c r="AA35" s="3">
        <v>-0.30009765237515029</v>
      </c>
    </row>
    <row r="36" spans="1:27" x14ac:dyDescent="0.55000000000000004">
      <c r="A36" s="57">
        <v>2002</v>
      </c>
      <c r="B36" s="18">
        <v>34.718000000000004</v>
      </c>
      <c r="C36" s="27">
        <v>0</v>
      </c>
      <c r="D36" s="18">
        <f t="shared" si="0"/>
        <v>0</v>
      </c>
      <c r="E36" s="28">
        <v>52.109000000000002</v>
      </c>
      <c r="I36" s="3">
        <v>10</v>
      </c>
      <c r="J36" s="3">
        <v>28.18211787037945</v>
      </c>
      <c r="K36" s="3">
        <v>-5.6501178703794501</v>
      </c>
      <c r="L36" s="3">
        <v>-0.67333038823945557</v>
      </c>
      <c r="N36" s="3">
        <v>17.592592592592595</v>
      </c>
      <c r="O36" s="3">
        <v>22.532</v>
      </c>
      <c r="X36" s="3">
        <v>8</v>
      </c>
      <c r="Y36" s="3">
        <v>22.773399436778618</v>
      </c>
      <c r="Z36" s="3">
        <v>-1.1253994367786184</v>
      </c>
      <c r="AA36" s="3">
        <v>-0.1780514639808701</v>
      </c>
    </row>
    <row r="37" spans="1:27" x14ac:dyDescent="0.55000000000000004">
      <c r="A37" s="57">
        <v>2003</v>
      </c>
      <c r="B37" s="18">
        <v>38.973999999999997</v>
      </c>
      <c r="C37" s="27">
        <v>0</v>
      </c>
      <c r="D37" s="18">
        <f t="shared" si="0"/>
        <v>0</v>
      </c>
      <c r="E37" s="28">
        <v>54.548000000000002</v>
      </c>
      <c r="I37" s="3">
        <v>11</v>
      </c>
      <c r="J37" s="3">
        <v>29.122759425863364</v>
      </c>
      <c r="K37" s="3">
        <v>0.25924057413663704</v>
      </c>
      <c r="L37" s="3">
        <v>3.0893967247291858E-2</v>
      </c>
      <c r="N37" s="3">
        <v>19.444444444444446</v>
      </c>
      <c r="O37" s="3">
        <v>29.382000000000001</v>
      </c>
      <c r="X37" s="3">
        <v>9</v>
      </c>
      <c r="Y37" s="3">
        <v>24.327178019479589</v>
      </c>
      <c r="Z37" s="3">
        <v>-3.7711780194795885</v>
      </c>
      <c r="AA37" s="3">
        <v>-0.59664484036249354</v>
      </c>
    </row>
    <row r="38" spans="1:27" x14ac:dyDescent="0.55000000000000004">
      <c r="A38" s="57">
        <v>2004</v>
      </c>
      <c r="B38" s="18">
        <v>43.887999999999998</v>
      </c>
      <c r="C38" s="27">
        <v>0</v>
      </c>
      <c r="D38" s="18">
        <f t="shared" si="0"/>
        <v>0</v>
      </c>
      <c r="E38" s="28">
        <v>61.17</v>
      </c>
      <c r="I38" s="3">
        <v>12</v>
      </c>
      <c r="J38" s="3">
        <v>29.318665272442306</v>
      </c>
      <c r="K38" s="3">
        <v>4.1503347275576949</v>
      </c>
      <c r="L38" s="3">
        <v>0.4945996804916995</v>
      </c>
      <c r="N38" s="3">
        <v>21.296296296296298</v>
      </c>
      <c r="O38" s="3">
        <v>33.314999999999998</v>
      </c>
      <c r="X38" s="3">
        <v>10</v>
      </c>
      <c r="Y38" s="3">
        <v>25.83019983514567</v>
      </c>
      <c r="Z38" s="3">
        <v>-3.2981998351456703</v>
      </c>
      <c r="AA38" s="3">
        <v>-0.52181411324508331</v>
      </c>
    </row>
    <row r="39" spans="1:27" x14ac:dyDescent="0.55000000000000004">
      <c r="A39" s="57">
        <v>2005</v>
      </c>
      <c r="B39" s="18">
        <v>47.557000000000002</v>
      </c>
      <c r="C39" s="27">
        <v>0</v>
      </c>
      <c r="D39" s="18">
        <f t="shared" si="0"/>
        <v>0</v>
      </c>
      <c r="E39" s="28">
        <v>65.656999999999996</v>
      </c>
      <c r="I39" s="3">
        <v>13</v>
      </c>
      <c r="J39" s="3">
        <v>29.247493485482913</v>
      </c>
      <c r="K39" s="3">
        <v>5.1855065145170869</v>
      </c>
      <c r="L39" s="3">
        <v>0.61796217260216735</v>
      </c>
      <c r="N39" s="3">
        <v>23.148148148148149</v>
      </c>
      <c r="O39" s="3">
        <v>33.469000000000001</v>
      </c>
      <c r="X39" s="3">
        <v>11</v>
      </c>
      <c r="Y39" s="3">
        <v>27.158162597160768</v>
      </c>
      <c r="Z39" s="3">
        <v>2.2238374028392336</v>
      </c>
      <c r="AA39" s="3">
        <v>0.35183730530765478</v>
      </c>
    </row>
    <row r="40" spans="1:27" x14ac:dyDescent="0.55000000000000004">
      <c r="A40" s="57">
        <v>2006</v>
      </c>
      <c r="B40" s="29">
        <v>51.555999999999997</v>
      </c>
      <c r="C40" s="27">
        <v>0</v>
      </c>
      <c r="D40" s="18">
        <f t="shared" si="0"/>
        <v>0</v>
      </c>
      <c r="E40" s="30">
        <v>75.245999999999995</v>
      </c>
      <c r="I40" s="3">
        <v>14</v>
      </c>
      <c r="J40" s="3">
        <v>29.477884630897851</v>
      </c>
      <c r="K40" s="3">
        <v>5.4311153691021481</v>
      </c>
      <c r="L40" s="3">
        <v>0.64723163373673676</v>
      </c>
      <c r="N40" s="3">
        <v>25</v>
      </c>
      <c r="O40" s="3">
        <v>33.939</v>
      </c>
      <c r="X40" s="3">
        <v>12</v>
      </c>
      <c r="Y40" s="3">
        <v>27.434735184881543</v>
      </c>
      <c r="Z40" s="3">
        <v>6.0342648151184584</v>
      </c>
      <c r="AA40" s="3">
        <v>0.95469186252262817</v>
      </c>
    </row>
    <row r="41" spans="1:27" x14ac:dyDescent="0.55000000000000004">
      <c r="A41" s="57">
        <v>2007</v>
      </c>
      <c r="B41" s="29">
        <v>58.171999999999997</v>
      </c>
      <c r="C41" s="27">
        <v>0</v>
      </c>
      <c r="D41" s="18">
        <f t="shared" si="0"/>
        <v>0</v>
      </c>
      <c r="E41" s="30">
        <v>83.930999999999997</v>
      </c>
      <c r="I41" s="3">
        <v>15</v>
      </c>
      <c r="J41" s="3">
        <v>29.744228534673717</v>
      </c>
      <c r="K41" s="3">
        <v>10.580771465326286</v>
      </c>
      <c r="L41" s="3">
        <v>1.2609214749253796</v>
      </c>
      <c r="N41" s="3">
        <v>26.851851851851855</v>
      </c>
      <c r="O41" s="3">
        <v>34.433</v>
      </c>
      <c r="X41" s="3">
        <v>13</v>
      </c>
      <c r="Y41" s="3">
        <v>27.334257503200213</v>
      </c>
      <c r="Z41" s="3">
        <v>7.0987424967997867</v>
      </c>
      <c r="AA41" s="3">
        <v>1.1231047863293482</v>
      </c>
    </row>
    <row r="42" spans="1:27" ht="18.5" thickBot="1" x14ac:dyDescent="0.6">
      <c r="A42" s="58">
        <v>2008</v>
      </c>
      <c r="B42" s="46">
        <v>63.957999999999998</v>
      </c>
      <c r="C42" s="47">
        <v>0</v>
      </c>
      <c r="D42" s="44">
        <f t="shared" si="0"/>
        <v>0</v>
      </c>
      <c r="E42" s="48">
        <v>81.018000000000001</v>
      </c>
      <c r="I42" s="3">
        <v>16</v>
      </c>
      <c r="J42" s="3">
        <v>30.003235140824906</v>
      </c>
      <c r="K42" s="3">
        <v>11.952764859175097</v>
      </c>
      <c r="L42" s="3">
        <v>1.4244233461668989</v>
      </c>
      <c r="N42" s="3">
        <v>28.703703703703706</v>
      </c>
      <c r="O42" s="3">
        <v>34.908999999999999</v>
      </c>
      <c r="X42" s="3">
        <v>14</v>
      </c>
      <c r="Y42" s="3">
        <v>27.659515153178951</v>
      </c>
      <c r="Z42" s="3">
        <v>7.2494848468210478</v>
      </c>
      <c r="AA42" s="3">
        <v>1.1469540039742669</v>
      </c>
    </row>
    <row r="43" spans="1:27" ht="19" thickTop="1" thickBot="1" x14ac:dyDescent="0.6">
      <c r="A43" s="81">
        <v>2009</v>
      </c>
      <c r="B43" s="82">
        <v>60.673000000000002</v>
      </c>
      <c r="C43" s="83">
        <v>0</v>
      </c>
      <c r="D43" s="84">
        <f t="shared" si="0"/>
        <v>0</v>
      </c>
      <c r="E43" s="85">
        <v>54.170999999999999</v>
      </c>
      <c r="I43" s="3">
        <v>17</v>
      </c>
      <c r="J43" s="3">
        <v>31.52278947889603</v>
      </c>
      <c r="K43" s="3">
        <v>3.7672105211039693</v>
      </c>
      <c r="L43" s="3">
        <v>0.44894237269856213</v>
      </c>
      <c r="N43" s="3">
        <v>30.555555555555557</v>
      </c>
      <c r="O43" s="3">
        <v>35.29</v>
      </c>
      <c r="X43" s="3">
        <v>15</v>
      </c>
      <c r="Y43" s="3">
        <v>28.035529570192587</v>
      </c>
      <c r="Z43" s="3">
        <v>12.289470429807416</v>
      </c>
      <c r="AA43" s="3">
        <v>1.9443391653369595</v>
      </c>
    </row>
    <row r="44" spans="1:27" ht="18.5" thickTop="1" x14ac:dyDescent="0.55000000000000004">
      <c r="A44" s="86">
        <v>2010</v>
      </c>
      <c r="B44" s="87">
        <v>66.436000000000007</v>
      </c>
      <c r="C44" s="88">
        <v>1</v>
      </c>
      <c r="D44" s="89">
        <f t="shared" si="0"/>
        <v>67.400000000000006</v>
      </c>
      <c r="E44" s="90">
        <v>67.400000000000006</v>
      </c>
      <c r="I44" s="3">
        <v>18</v>
      </c>
      <c r="J44" s="3">
        <v>33.015929545518311</v>
      </c>
      <c r="K44" s="3">
        <v>0.29907045448168645</v>
      </c>
      <c r="L44" s="3">
        <v>3.5640535267909473E-2</v>
      </c>
      <c r="N44" s="3">
        <v>32.407407407407405</v>
      </c>
      <c r="O44" s="3">
        <v>37.823</v>
      </c>
      <c r="X44" s="3">
        <v>16</v>
      </c>
      <c r="Y44" s="3">
        <v>28.40118546332155</v>
      </c>
      <c r="Z44" s="3">
        <v>13.554814536678453</v>
      </c>
      <c r="AA44" s="3">
        <v>2.1445315266490024</v>
      </c>
    </row>
    <row r="45" spans="1:27" x14ac:dyDescent="0.55000000000000004">
      <c r="A45" s="57">
        <v>2011</v>
      </c>
      <c r="B45" s="18">
        <v>73.831000000000003</v>
      </c>
      <c r="C45" s="27">
        <v>1</v>
      </c>
      <c r="D45" s="18">
        <f t="shared" si="0"/>
        <v>65.546000000000006</v>
      </c>
      <c r="E45" s="28">
        <v>65.546000000000006</v>
      </c>
      <c r="I45" s="3">
        <v>19</v>
      </c>
      <c r="J45" s="3">
        <v>34.550892208601262</v>
      </c>
      <c r="K45" s="3">
        <v>-0.6118922086012617</v>
      </c>
      <c r="L45" s="3">
        <v>-7.2919827131060544E-2</v>
      </c>
      <c r="N45" s="3">
        <v>34.25925925925926</v>
      </c>
      <c r="O45" s="3">
        <v>40.201999999999998</v>
      </c>
      <c r="X45" s="3">
        <v>17</v>
      </c>
      <c r="Y45" s="3">
        <v>30.546435759837362</v>
      </c>
      <c r="Z45" s="3">
        <v>4.7435642401626374</v>
      </c>
      <c r="AA45" s="3">
        <v>0.75048780890264954</v>
      </c>
    </row>
    <row r="46" spans="1:27" x14ac:dyDescent="0.55000000000000004">
      <c r="A46" s="57">
        <v>2012</v>
      </c>
      <c r="B46" s="18">
        <v>75.358000000000004</v>
      </c>
      <c r="C46" s="27">
        <v>1</v>
      </c>
      <c r="D46" s="18">
        <f t="shared" si="0"/>
        <v>63.747999999999998</v>
      </c>
      <c r="E46" s="28">
        <v>63.747999999999998</v>
      </c>
      <c r="I46" s="3">
        <v>20</v>
      </c>
      <c r="J46" s="3">
        <v>35.198775588860464</v>
      </c>
      <c r="K46" s="3">
        <v>2.6242244111395365</v>
      </c>
      <c r="L46" s="3">
        <v>0.31273153624693756</v>
      </c>
      <c r="N46" s="3">
        <v>36.111111111111107</v>
      </c>
      <c r="O46" s="3">
        <v>40.325000000000003</v>
      </c>
      <c r="X46" s="3">
        <v>18</v>
      </c>
      <c r="Y46" s="3">
        <v>32.654395370368348</v>
      </c>
      <c r="Z46" s="3">
        <v>0.66060462963164923</v>
      </c>
      <c r="AA46" s="3">
        <v>0.10451544365006947</v>
      </c>
    </row>
    <row r="47" spans="1:27" x14ac:dyDescent="0.55000000000000004">
      <c r="A47" s="57">
        <v>2013</v>
      </c>
      <c r="B47" s="18">
        <v>77.528000000000006</v>
      </c>
      <c r="C47" s="27">
        <v>1</v>
      </c>
      <c r="D47" s="18">
        <f t="shared" si="0"/>
        <v>69.774000000000001</v>
      </c>
      <c r="E47" s="28">
        <v>69.774000000000001</v>
      </c>
      <c r="I47" s="3">
        <v>21</v>
      </c>
      <c r="J47" s="3">
        <v>37.585598506168708</v>
      </c>
      <c r="K47" s="3">
        <v>3.8714014938312928</v>
      </c>
      <c r="L47" s="3">
        <v>0.46135891864096096</v>
      </c>
      <c r="N47" s="3">
        <v>37.962962962962962</v>
      </c>
      <c r="O47" s="3">
        <v>40.497999999999998</v>
      </c>
      <c r="X47" s="3">
        <v>19</v>
      </c>
      <c r="Y47" s="3">
        <v>34.821398567041982</v>
      </c>
      <c r="Z47" s="3">
        <v>-0.88239856704198161</v>
      </c>
      <c r="AA47" s="3">
        <v>-0.13960586041003406</v>
      </c>
    </row>
    <row r="48" spans="1:27" x14ac:dyDescent="0.55000000000000004">
      <c r="A48" s="57">
        <v>2014</v>
      </c>
      <c r="B48" s="18">
        <v>79.488</v>
      </c>
      <c r="C48" s="27">
        <v>1</v>
      </c>
      <c r="D48" s="18">
        <f t="shared" si="0"/>
        <v>73.093000000000004</v>
      </c>
      <c r="E48" s="28">
        <v>73.093000000000004</v>
      </c>
      <c r="I48" s="3">
        <v>22</v>
      </c>
      <c r="J48" s="3">
        <v>37.732344458662297</v>
      </c>
      <c r="K48" s="3">
        <v>4.6276555413377025</v>
      </c>
      <c r="L48" s="3">
        <v>0.55148249536927318</v>
      </c>
      <c r="N48" s="3">
        <v>39.81481481481481</v>
      </c>
      <c r="O48" s="3">
        <v>41.457000000000001</v>
      </c>
      <c r="X48" s="3">
        <v>20</v>
      </c>
      <c r="Y48" s="3">
        <v>35.736056226058622</v>
      </c>
      <c r="Z48" s="3">
        <v>2.0869437739413783</v>
      </c>
      <c r="AA48" s="3">
        <v>0.33017911867777128</v>
      </c>
    </row>
    <row r="49" spans="1:27" x14ac:dyDescent="0.55000000000000004">
      <c r="A49" s="57">
        <v>2015</v>
      </c>
      <c r="B49" s="18">
        <v>75.096000000000004</v>
      </c>
      <c r="C49" s="27">
        <v>1</v>
      </c>
      <c r="D49" s="18">
        <f t="shared" si="0"/>
        <v>75.614000000000004</v>
      </c>
      <c r="E49" s="28">
        <v>75.614000000000004</v>
      </c>
      <c r="I49" s="3">
        <v>23</v>
      </c>
      <c r="J49" s="3">
        <v>38.953270783408968</v>
      </c>
      <c r="K49" s="3">
        <v>4.0587292165910327</v>
      </c>
      <c r="L49" s="3">
        <v>0.48368295703935954</v>
      </c>
      <c r="N49" s="3">
        <v>41.666666666666664</v>
      </c>
      <c r="O49" s="3">
        <v>41.530999999999999</v>
      </c>
      <c r="X49" s="3">
        <v>21</v>
      </c>
      <c r="Y49" s="3">
        <v>39.105684045742805</v>
      </c>
      <c r="Z49" s="3">
        <v>2.3513159542571955</v>
      </c>
      <c r="AA49" s="3">
        <v>0.37200591563777857</v>
      </c>
    </row>
    <row r="50" spans="1:27" x14ac:dyDescent="0.55000000000000004">
      <c r="A50" s="57">
        <v>2016</v>
      </c>
      <c r="B50" s="18">
        <v>76.343000000000004</v>
      </c>
      <c r="C50" s="27">
        <v>1</v>
      </c>
      <c r="D50" s="18">
        <f t="shared" si="0"/>
        <v>70.036000000000001</v>
      </c>
      <c r="E50" s="28">
        <v>70.036000000000001</v>
      </c>
      <c r="I50" s="3">
        <v>24</v>
      </c>
      <c r="J50" s="3">
        <v>39.307662258680992</v>
      </c>
      <c r="K50" s="3">
        <v>0.89433774131900634</v>
      </c>
      <c r="L50" s="3">
        <v>0.10657915328394428</v>
      </c>
      <c r="N50" s="3">
        <v>43.518518518518519</v>
      </c>
      <c r="O50" s="3">
        <v>41.956000000000003</v>
      </c>
      <c r="X50" s="3">
        <v>22</v>
      </c>
      <c r="Y50" s="3">
        <v>39.312854523436272</v>
      </c>
      <c r="Z50" s="3">
        <v>3.0471454765637276</v>
      </c>
      <c r="AA50" s="3">
        <v>0.48209435275520274</v>
      </c>
    </row>
    <row r="51" spans="1:27" x14ac:dyDescent="0.55000000000000004">
      <c r="A51" s="57">
        <v>2017</v>
      </c>
      <c r="B51" s="18">
        <v>81.228999999999999</v>
      </c>
      <c r="C51" s="27">
        <v>1</v>
      </c>
      <c r="D51" s="18">
        <f t="shared" si="0"/>
        <v>78.286000000000001</v>
      </c>
      <c r="E51" s="28">
        <v>78.286000000000001</v>
      </c>
      <c r="I51" s="3">
        <v>25</v>
      </c>
      <c r="J51" s="3">
        <v>40.581417126325348</v>
      </c>
      <c r="K51" s="3">
        <v>-8.3417126325350921E-2</v>
      </c>
      <c r="L51" s="3">
        <v>-9.9409051887082416E-3</v>
      </c>
      <c r="N51" s="3">
        <v>45.370370370370367</v>
      </c>
      <c r="O51" s="3">
        <v>42.36</v>
      </c>
      <c r="X51" s="3">
        <v>23</v>
      </c>
      <c r="Y51" s="3">
        <v>41.036512897845881</v>
      </c>
      <c r="Z51" s="3">
        <v>1.9754871021541192</v>
      </c>
      <c r="AA51" s="3">
        <v>0.31254535866900329</v>
      </c>
    </row>
    <row r="52" spans="1:27" x14ac:dyDescent="0.55000000000000004">
      <c r="A52" s="57">
        <v>2018</v>
      </c>
      <c r="B52" s="18">
        <v>86.216999999999999</v>
      </c>
      <c r="C52" s="27">
        <v>1</v>
      </c>
      <c r="D52" s="18">
        <f t="shared" si="0"/>
        <v>81.478999999999999</v>
      </c>
      <c r="E52" s="28">
        <v>81.478999999999999</v>
      </c>
      <c r="I52" s="3">
        <v>26</v>
      </c>
      <c r="J52" s="3">
        <v>42.821494091140011</v>
      </c>
      <c r="K52" s="3">
        <v>-1.2904940911400118</v>
      </c>
      <c r="L52" s="3">
        <v>-0.15378951507602301</v>
      </c>
      <c r="N52" s="3">
        <v>47.222222222222221</v>
      </c>
      <c r="O52" s="3">
        <v>43.012</v>
      </c>
      <c r="X52" s="3">
        <v>24</v>
      </c>
      <c r="Y52" s="3">
        <v>41.536829601475596</v>
      </c>
      <c r="Z52" s="3">
        <v>-1.3348296014755974</v>
      </c>
      <c r="AA52" s="3">
        <v>-0.21118578607791158</v>
      </c>
    </row>
    <row r="53" spans="1:27" x14ac:dyDescent="0.55000000000000004">
      <c r="A53" s="57">
        <v>2019</v>
      </c>
      <c r="B53" s="18">
        <v>87.396000000000001</v>
      </c>
      <c r="C53" s="27">
        <v>1</v>
      </c>
      <c r="D53" s="18">
        <f t="shared" si="0"/>
        <v>76.932000000000002</v>
      </c>
      <c r="E53" s="28">
        <v>76.932000000000002</v>
      </c>
      <c r="I53" s="3">
        <v>27</v>
      </c>
      <c r="J53" s="3">
        <v>43.305755734368859</v>
      </c>
      <c r="K53" s="3">
        <v>1.425244265631143</v>
      </c>
      <c r="L53" s="3">
        <v>0.16984783268760842</v>
      </c>
      <c r="N53" s="3">
        <v>49.074074074074069</v>
      </c>
      <c r="O53" s="3">
        <v>44.731000000000002</v>
      </c>
      <c r="X53" s="3">
        <v>25</v>
      </c>
      <c r="Y53" s="3">
        <v>43.335069347854855</v>
      </c>
      <c r="Z53" s="3">
        <v>-2.8370693478548574</v>
      </c>
      <c r="AA53" s="3">
        <v>-0.44885783153291076</v>
      </c>
    </row>
    <row r="54" spans="1:27" x14ac:dyDescent="0.55000000000000004">
      <c r="A54" s="57">
        <v>2020</v>
      </c>
      <c r="B54" s="18">
        <v>85.117000000000004</v>
      </c>
      <c r="C54" s="27">
        <v>1</v>
      </c>
      <c r="D54" s="18">
        <f t="shared" si="0"/>
        <v>68.399000000000001</v>
      </c>
      <c r="E54" s="28">
        <v>68.399000000000001</v>
      </c>
      <c r="I54" s="3">
        <v>28</v>
      </c>
      <c r="J54" s="3">
        <v>43.189092702136449</v>
      </c>
      <c r="K54" s="3">
        <v>7.7489072978635534</v>
      </c>
      <c r="L54" s="3">
        <v>0.92344529423978461</v>
      </c>
      <c r="N54" s="3">
        <v>50.925925925925924</v>
      </c>
      <c r="O54" s="3">
        <v>47.548000000000002</v>
      </c>
      <c r="X54" s="3">
        <v>26</v>
      </c>
      <c r="Y54" s="3">
        <v>46.497526689845579</v>
      </c>
      <c r="Z54" s="3">
        <v>-4.9665266898455798</v>
      </c>
      <c r="AA54" s="3">
        <v>-0.785763098085701</v>
      </c>
    </row>
    <row r="55" spans="1:27" x14ac:dyDescent="0.55000000000000004">
      <c r="A55" s="57">
        <v>2021</v>
      </c>
      <c r="B55" s="18">
        <v>97.144000000000005</v>
      </c>
      <c r="C55" s="27">
        <v>1</v>
      </c>
      <c r="D55" s="18">
        <f t="shared" si="0"/>
        <v>83.090999999999994</v>
      </c>
      <c r="E55" s="28">
        <v>83.090999999999994</v>
      </c>
      <c r="I55" s="3">
        <v>29</v>
      </c>
      <c r="J55" s="3">
        <v>43.066559831804298</v>
      </c>
      <c r="K55" s="3">
        <v>7.578440168195705</v>
      </c>
      <c r="L55" s="3">
        <v>0.90313055015222288</v>
      </c>
      <c r="N55" s="3">
        <v>52.777777777777779</v>
      </c>
      <c r="O55" s="3">
        <v>48.978999999999999</v>
      </c>
      <c r="X55" s="3">
        <v>27</v>
      </c>
      <c r="Y55" s="3">
        <v>47.181189266234007</v>
      </c>
      <c r="Z55" s="3">
        <v>-2.4501892662340055</v>
      </c>
      <c r="AA55" s="3">
        <v>-0.387648839715029</v>
      </c>
    </row>
    <row r="56" spans="1:27" x14ac:dyDescent="0.55000000000000004">
      <c r="A56" s="57">
        <v>2022</v>
      </c>
      <c r="B56" s="18">
        <v>100.86799999999999</v>
      </c>
      <c r="C56" s="27">
        <v>1</v>
      </c>
      <c r="D56" s="18">
        <f t="shared" si="0"/>
        <v>98.174000000000007</v>
      </c>
      <c r="E56" s="28">
        <v>98.174000000000007</v>
      </c>
      <c r="I56" s="3">
        <v>30</v>
      </c>
      <c r="J56" s="3">
        <v>43.957307763440397</v>
      </c>
      <c r="K56" s="3">
        <v>3.5906922365596046</v>
      </c>
      <c r="L56" s="3">
        <v>0.42790650622810955</v>
      </c>
      <c r="N56" s="3">
        <v>54.629629629629626</v>
      </c>
      <c r="O56" s="3">
        <v>50.645000000000003</v>
      </c>
      <c r="X56" s="3">
        <v>28</v>
      </c>
      <c r="Y56" s="3">
        <v>47.0164887364677</v>
      </c>
      <c r="Z56" s="3">
        <v>3.9215112635323024</v>
      </c>
      <c r="AA56" s="3">
        <v>0.62042933261814814</v>
      </c>
    </row>
    <row r="57" spans="1:27" x14ac:dyDescent="0.55000000000000004">
      <c r="A57" s="60">
        <v>2023</v>
      </c>
      <c r="B57" s="23">
        <v>105.188</v>
      </c>
      <c r="C57" s="31">
        <v>1</v>
      </c>
      <c r="D57" s="23">
        <f t="shared" si="0"/>
        <v>100.873</v>
      </c>
      <c r="E57" s="34">
        <v>100.873</v>
      </c>
      <c r="I57" s="3">
        <v>31</v>
      </c>
      <c r="J57" s="3">
        <v>44.657285956834826</v>
      </c>
      <c r="K57" s="3">
        <v>6.9967140431651771</v>
      </c>
      <c r="L57" s="3">
        <v>0.83380564638883747</v>
      </c>
      <c r="N57" s="3">
        <v>56.481481481481481</v>
      </c>
      <c r="O57" s="3">
        <v>50.938000000000002</v>
      </c>
      <c r="X57" s="3">
        <v>29</v>
      </c>
      <c r="Y57" s="3">
        <v>46.843501387593662</v>
      </c>
      <c r="Z57" s="3">
        <v>3.8014986124063412</v>
      </c>
      <c r="AA57" s="3">
        <v>0.60144191576785322</v>
      </c>
    </row>
    <row r="58" spans="1:27" x14ac:dyDescent="0.55000000000000004">
      <c r="I58" s="3">
        <v>32</v>
      </c>
      <c r="J58" s="3">
        <v>44.542090384127349</v>
      </c>
      <c r="K58" s="3">
        <v>4.4369096158726506</v>
      </c>
      <c r="L58" s="3">
        <v>0.52875110622042132</v>
      </c>
      <c r="N58" s="3">
        <v>58.333333333333329</v>
      </c>
      <c r="O58" s="3">
        <v>51.654000000000003</v>
      </c>
      <c r="X58" s="3">
        <v>30</v>
      </c>
      <c r="Y58" s="3">
        <v>48.101026187192986</v>
      </c>
      <c r="Z58" s="3">
        <v>-0.5530261871929838</v>
      </c>
      <c r="AA58" s="3">
        <v>-8.7495265264504768E-2</v>
      </c>
    </row>
    <row r="59" spans="1:27" x14ac:dyDescent="0.55000000000000004">
      <c r="I59" s="3">
        <v>33</v>
      </c>
      <c r="J59" s="3">
        <v>45.529690644409214</v>
      </c>
      <c r="K59" s="3">
        <v>6.5793093555907873</v>
      </c>
      <c r="L59" s="3">
        <v>0.78406309821814635</v>
      </c>
      <c r="N59" s="3">
        <v>60.185185185185183</v>
      </c>
      <c r="O59" s="3">
        <v>52.109000000000002</v>
      </c>
      <c r="X59" s="3">
        <v>31</v>
      </c>
      <c r="Y59" s="3">
        <v>49.089229365790807</v>
      </c>
      <c r="Z59" s="3">
        <v>2.5647706342091965</v>
      </c>
      <c r="AA59" s="3">
        <v>0.4057769635137321</v>
      </c>
    </row>
    <row r="60" spans="1:27" x14ac:dyDescent="0.55000000000000004">
      <c r="B60" s="14">
        <f>$K$15</f>
        <v>3731.9383024411632</v>
      </c>
      <c r="C60" s="15"/>
      <c r="D60" s="16">
        <f>$J$15</f>
        <v>52</v>
      </c>
      <c r="I60" s="3">
        <v>34</v>
      </c>
      <c r="J60" s="3">
        <v>48.652444513472815</v>
      </c>
      <c r="K60" s="3">
        <v>5.8955554865271864</v>
      </c>
      <c r="L60" s="3">
        <v>0.70257944271240635</v>
      </c>
      <c r="N60" s="3">
        <v>62.037037037037038</v>
      </c>
      <c r="O60" s="3">
        <v>54.170999999999999</v>
      </c>
      <c r="X60" s="3">
        <v>32</v>
      </c>
      <c r="Y60" s="3">
        <v>48.926600540801438</v>
      </c>
      <c r="Z60" s="3">
        <v>5.239945919856126E-2</v>
      </c>
      <c r="AA60" s="3">
        <v>8.2902124500929559E-3</v>
      </c>
    </row>
    <row r="61" spans="1:27" x14ac:dyDescent="0.55000000000000004">
      <c r="B61" s="17">
        <f>$Z$15</f>
        <v>2117.3768415520408</v>
      </c>
      <c r="C61" s="18"/>
      <c r="D61" s="19">
        <f>$Y$15</f>
        <v>50</v>
      </c>
      <c r="I61" s="3">
        <v>35</v>
      </c>
      <c r="J61" s="3">
        <v>52.257992566240326</v>
      </c>
      <c r="K61" s="3">
        <v>8.9120074337596762</v>
      </c>
      <c r="L61" s="3">
        <v>1.0620531399574713</v>
      </c>
      <c r="N61" s="3">
        <v>63.888888888888886</v>
      </c>
      <c r="O61" s="3">
        <v>54.548000000000002</v>
      </c>
      <c r="X61" s="3">
        <v>33</v>
      </c>
      <c r="Y61" s="3">
        <v>50.320857855678447</v>
      </c>
      <c r="Z61" s="3">
        <v>1.7881421443215544</v>
      </c>
      <c r="AA61" s="3">
        <v>0.28290517677322691</v>
      </c>
    </row>
    <row r="62" spans="1:27" x14ac:dyDescent="0.55000000000000004">
      <c r="B62" s="20">
        <f>+B60-B61</f>
        <v>1614.5614608891224</v>
      </c>
      <c r="C62" s="18"/>
      <c r="D62" s="21">
        <f>+D60-D61</f>
        <v>2</v>
      </c>
      <c r="I62" s="3">
        <v>36</v>
      </c>
      <c r="J62" s="3">
        <v>54.950047064735237</v>
      </c>
      <c r="K62" s="3">
        <v>10.706952935264759</v>
      </c>
      <c r="L62" s="3">
        <v>1.2759586511562875</v>
      </c>
      <c r="N62" s="3">
        <v>65.740740740740733</v>
      </c>
      <c r="O62" s="3">
        <v>61.17</v>
      </c>
      <c r="X62" s="3">
        <v>34</v>
      </c>
      <c r="Y62" s="3">
        <v>54.729445620995342</v>
      </c>
      <c r="Z62" s="3">
        <v>-0.18144562099534056</v>
      </c>
      <c r="AA62" s="3">
        <v>-2.8706837230711758E-2</v>
      </c>
    </row>
    <row r="63" spans="1:27" x14ac:dyDescent="0.55000000000000004">
      <c r="A63" s="180" t="s">
        <v>61</v>
      </c>
      <c r="B63" s="22">
        <f>(B62/D62)/(B61/D61)</f>
        <v>19.063227541792305</v>
      </c>
      <c r="C63" s="23"/>
      <c r="D63" s="24"/>
      <c r="I63" s="3">
        <v>37</v>
      </c>
      <c r="J63" s="3">
        <v>57.884232384844573</v>
      </c>
      <c r="K63" s="3">
        <v>17.361767615155422</v>
      </c>
      <c r="L63" s="3">
        <v>2.0690197969357969</v>
      </c>
      <c r="N63" s="3">
        <v>67.592592592592595</v>
      </c>
      <c r="O63" s="3">
        <v>63.747999999999998</v>
      </c>
      <c r="X63" s="3">
        <v>35</v>
      </c>
      <c r="Y63" s="3">
        <v>59.819624257923735</v>
      </c>
      <c r="Z63" s="3">
        <v>1.3503757420762668</v>
      </c>
      <c r="AA63" s="3">
        <v>0.21364536887379862</v>
      </c>
    </row>
    <row r="64" spans="1:27" ht="18.5" thickBot="1" x14ac:dyDescent="0.6">
      <c r="A64" s="180" t="s">
        <v>62</v>
      </c>
      <c r="B64" s="13">
        <f>_xlfn.F.DIST.RT(B63,D62,D61)</f>
        <v>7.0241307582929241E-7</v>
      </c>
      <c r="C64"/>
      <c r="I64" s="3">
        <v>38</v>
      </c>
      <c r="J64" s="3">
        <v>62.738588493332536</v>
      </c>
      <c r="K64" s="3">
        <v>21.192411506667462</v>
      </c>
      <c r="L64" s="3">
        <v>2.5255215899693075</v>
      </c>
      <c r="N64" s="3">
        <v>69.444444444444443</v>
      </c>
      <c r="O64" s="3">
        <v>65.546000000000006</v>
      </c>
      <c r="X64" s="3">
        <v>36</v>
      </c>
      <c r="Y64" s="3">
        <v>63.620166671210328</v>
      </c>
      <c r="Z64" s="3">
        <v>2.0368333287896689</v>
      </c>
      <c r="AA64" s="3">
        <v>0.32225105524676917</v>
      </c>
    </row>
    <row r="65" spans="9:27" x14ac:dyDescent="0.55000000000000004">
      <c r="I65" s="3">
        <v>39</v>
      </c>
      <c r="J65" s="3">
        <v>66.983948898972102</v>
      </c>
      <c r="K65" s="3">
        <v>14.034051101027899</v>
      </c>
      <c r="L65" s="3">
        <v>1.6724523794390966</v>
      </c>
      <c r="N65" s="3">
        <v>71.296296296296291</v>
      </c>
      <c r="O65" s="3">
        <v>65.656999999999996</v>
      </c>
      <c r="X65" s="3">
        <v>37</v>
      </c>
      <c r="Y65" s="3">
        <v>67.76254037269112</v>
      </c>
      <c r="Z65" s="3">
        <v>7.4834596273088749</v>
      </c>
      <c r="AA65" s="3">
        <v>1.1839715737712699</v>
      </c>
    </row>
    <row r="66" spans="9:27" x14ac:dyDescent="0.55000000000000004">
      <c r="I66" s="3">
        <v>40</v>
      </c>
      <c r="J66" s="3">
        <v>64.573646629264886</v>
      </c>
      <c r="K66" s="3">
        <v>-10.402646629264886</v>
      </c>
      <c r="L66" s="3">
        <v>-1.2396941540496371</v>
      </c>
      <c r="N66" s="3">
        <v>73.148148148148152</v>
      </c>
      <c r="O66" s="3">
        <v>67.400000000000006</v>
      </c>
      <c r="X66" s="3">
        <v>38</v>
      </c>
      <c r="Y66" s="3">
        <v>74.615739774790896</v>
      </c>
      <c r="Z66" s="3">
        <v>9.3152602252091015</v>
      </c>
      <c r="AA66" s="3">
        <v>1.4737840328131591</v>
      </c>
    </row>
    <row r="67" spans="9:27" x14ac:dyDescent="0.55000000000000004">
      <c r="I67" s="3">
        <v>41</v>
      </c>
      <c r="J67" s="3">
        <v>68.802131250367694</v>
      </c>
      <c r="K67" s="3">
        <v>-1.4021312503676882</v>
      </c>
      <c r="L67" s="3">
        <v>-0.1670934307622409</v>
      </c>
      <c r="N67" s="3">
        <v>75</v>
      </c>
      <c r="O67" s="3">
        <v>68.399000000000001</v>
      </c>
      <c r="X67" s="3">
        <v>39</v>
      </c>
      <c r="Y67" s="3">
        <v>80.609181694462791</v>
      </c>
      <c r="Z67" s="3">
        <v>0.40881830553720988</v>
      </c>
      <c r="AA67" s="3">
        <v>6.467987758323164E-2</v>
      </c>
    </row>
    <row r="68" spans="9:27" x14ac:dyDescent="0.55000000000000004">
      <c r="I68" s="3">
        <v>42</v>
      </c>
      <c r="J68" s="3">
        <v>74.228062843818179</v>
      </c>
      <c r="K68" s="3">
        <v>-8.6820628438181728</v>
      </c>
      <c r="L68" s="3">
        <v>-1.0346504054356733</v>
      </c>
      <c r="N68" s="3">
        <v>76.851851851851848</v>
      </c>
      <c r="O68" s="3">
        <v>69.774000000000001</v>
      </c>
      <c r="X68" s="3">
        <v>40</v>
      </c>
      <c r="Y68" s="3">
        <v>77.206406598347655</v>
      </c>
      <c r="Z68" s="3">
        <v>-23.035406598347656</v>
      </c>
      <c r="AA68" s="3">
        <v>-3.6444730059316832</v>
      </c>
    </row>
    <row r="69" spans="9:27" x14ac:dyDescent="0.55000000000000004">
      <c r="I69" s="3">
        <v>43</v>
      </c>
      <c r="J69" s="3">
        <v>75.348468191106747</v>
      </c>
      <c r="K69" s="3">
        <v>-11.600468191106749</v>
      </c>
      <c r="L69" s="3">
        <v>-1.3824397879955723</v>
      </c>
      <c r="N69" s="3">
        <v>78.703703703703695</v>
      </c>
      <c r="O69" s="3">
        <v>70.036000000000001</v>
      </c>
      <c r="X69" s="3">
        <v>41</v>
      </c>
      <c r="Y69" s="3">
        <v>58.243337997154399</v>
      </c>
      <c r="Z69" s="3">
        <v>9.1566620028456072</v>
      </c>
      <c r="AA69" s="3">
        <v>1.4486919235106923</v>
      </c>
    </row>
    <row r="70" spans="9:27" x14ac:dyDescent="0.55000000000000004">
      <c r="I70" s="3">
        <v>44</v>
      </c>
      <c r="J70" s="3">
        <v>76.940661775662193</v>
      </c>
      <c r="K70" s="3">
        <v>-7.1666617756621918</v>
      </c>
      <c r="L70" s="3">
        <v>-0.854058493378549</v>
      </c>
      <c r="N70" s="3">
        <v>80.555555555555557</v>
      </c>
      <c r="O70" s="3">
        <v>73.093000000000004</v>
      </c>
      <c r="X70" s="3">
        <v>42</v>
      </c>
      <c r="Y70" s="3">
        <v>65.739407131948767</v>
      </c>
      <c r="Z70" s="3">
        <v>-0.19340713194876002</v>
      </c>
      <c r="AA70" s="3">
        <v>-3.0599289338894661E-2</v>
      </c>
    </row>
    <row r="71" spans="9:27" x14ac:dyDescent="0.55000000000000004">
      <c r="I71" s="3">
        <v>45</v>
      </c>
      <c r="J71" s="3">
        <v>78.378772110099376</v>
      </c>
      <c r="K71" s="3">
        <v>-5.2857721100993729</v>
      </c>
      <c r="L71" s="3">
        <v>-0.6299109272917659</v>
      </c>
      <c r="N71" s="3">
        <v>82.407407407407405</v>
      </c>
      <c r="O71" s="3">
        <v>75.245999999999995</v>
      </c>
      <c r="X71" s="3">
        <v>43</v>
      </c>
      <c r="Y71" s="3">
        <v>67.162049855512279</v>
      </c>
      <c r="Z71" s="3">
        <v>-3.4140498555122818</v>
      </c>
      <c r="AA71" s="3">
        <v>-0.54014295281473246</v>
      </c>
    </row>
    <row r="72" spans="9:27" x14ac:dyDescent="0.55000000000000004">
      <c r="I72" s="3">
        <v>46</v>
      </c>
      <c r="J72" s="3">
        <v>75.156230993340131</v>
      </c>
      <c r="K72" s="3">
        <v>0.45776900665987341</v>
      </c>
      <c r="L72" s="3">
        <v>5.4552805808559597E-2</v>
      </c>
      <c r="N72" s="3">
        <v>84.259259259259252</v>
      </c>
      <c r="O72" s="3">
        <v>75.614000000000004</v>
      </c>
      <c r="X72" s="3">
        <v>44</v>
      </c>
      <c r="Y72" s="3">
        <v>69.943086436412258</v>
      </c>
      <c r="Z72" s="3">
        <v>-0.16908643641225751</v>
      </c>
      <c r="AA72" s="3">
        <v>-2.6751468464110341E-2</v>
      </c>
    </row>
    <row r="73" spans="9:27" x14ac:dyDescent="0.55000000000000004">
      <c r="I73" s="3">
        <v>47</v>
      </c>
      <c r="J73" s="3">
        <v>76.071192007137682</v>
      </c>
      <c r="K73" s="3">
        <v>-6.035192007137681</v>
      </c>
      <c r="L73" s="3">
        <v>-0.71922007124300313</v>
      </c>
      <c r="N73" s="3">
        <v>86.111111111111114</v>
      </c>
      <c r="O73" s="3">
        <v>76.932000000000002</v>
      </c>
      <c r="X73" s="3">
        <v>45</v>
      </c>
      <c r="Y73" s="3">
        <v>72.267053311670793</v>
      </c>
      <c r="Z73" s="3">
        <v>0.82594668832921059</v>
      </c>
      <c r="AA73" s="3">
        <v>0.13067450739811975</v>
      </c>
    </row>
    <row r="74" spans="9:27" x14ac:dyDescent="0.55000000000000004">
      <c r="I74" s="3">
        <v>48</v>
      </c>
      <c r="J74" s="3">
        <v>79.656195626556084</v>
      </c>
      <c r="K74" s="3">
        <v>-1.3701956265560824</v>
      </c>
      <c r="L74" s="3">
        <v>-0.16328762945454295</v>
      </c>
      <c r="N74" s="3">
        <v>87.962962962962962</v>
      </c>
      <c r="O74" s="3">
        <v>78.286000000000001</v>
      </c>
      <c r="X74" s="3">
        <v>46</v>
      </c>
      <c r="Y74" s="3">
        <v>67.940671304176036</v>
      </c>
      <c r="Z74" s="3">
        <v>7.6733286958239688</v>
      </c>
      <c r="AA74" s="3">
        <v>1.2140110997466564</v>
      </c>
    </row>
    <row r="75" spans="9:27" x14ac:dyDescent="0.55000000000000004">
      <c r="I75" s="3">
        <v>49</v>
      </c>
      <c r="J75" s="3">
        <v>83.316039681746219</v>
      </c>
      <c r="K75" s="3">
        <v>-1.8370396817462193</v>
      </c>
      <c r="L75" s="3">
        <v>-0.2189219181790977</v>
      </c>
      <c r="N75" s="3">
        <v>89.81481481481481</v>
      </c>
      <c r="O75" s="3">
        <v>81.018000000000001</v>
      </c>
      <c r="X75" s="3">
        <v>47</v>
      </c>
      <c r="Y75" s="3">
        <v>68.738785569031776</v>
      </c>
      <c r="Z75" s="3">
        <v>1.297214430968225</v>
      </c>
      <c r="AA75" s="3">
        <v>0.20523462246626215</v>
      </c>
    </row>
    <row r="76" spans="9:27" x14ac:dyDescent="0.55000000000000004">
      <c r="I76" s="3">
        <v>50</v>
      </c>
      <c r="J76" s="3">
        <v>84.181107071695948</v>
      </c>
      <c r="K76" s="3">
        <v>-7.2491070716959456</v>
      </c>
      <c r="L76" s="3">
        <v>-0.86388358454663761</v>
      </c>
      <c r="N76" s="3">
        <v>91.666666666666671</v>
      </c>
      <c r="O76" s="3">
        <v>81.478999999999999</v>
      </c>
      <c r="X76" s="3">
        <v>48</v>
      </c>
      <c r="Y76" s="3">
        <v>74.529997579024794</v>
      </c>
      <c r="Z76" s="3">
        <v>3.7560024209752072</v>
      </c>
      <c r="AA76" s="3">
        <v>0.59424388169645281</v>
      </c>
    </row>
    <row r="77" spans="9:27" x14ac:dyDescent="0.55000000000000004">
      <c r="I77" s="3">
        <v>51</v>
      </c>
      <c r="J77" s="3">
        <v>82.508936943031472</v>
      </c>
      <c r="K77" s="3">
        <v>-14.109936943031471</v>
      </c>
      <c r="L77" s="3">
        <v>-1.6814957736886245</v>
      </c>
      <c r="N77" s="3">
        <v>93.518518518518519</v>
      </c>
      <c r="O77" s="3">
        <v>83.090999999999994</v>
      </c>
      <c r="X77" s="3">
        <v>49</v>
      </c>
      <c r="Y77" s="3">
        <v>79.979375826897808</v>
      </c>
      <c r="Z77" s="3">
        <v>1.4996241731021911</v>
      </c>
      <c r="AA77" s="3">
        <v>0.23725823091421314</v>
      </c>
    </row>
    <row r="78" spans="9:27" x14ac:dyDescent="0.55000000000000004">
      <c r="I78" s="3">
        <v>52</v>
      </c>
      <c r="J78" s="3">
        <v>91.333504796233512</v>
      </c>
      <c r="K78" s="3">
        <v>-8.2425047962335185</v>
      </c>
      <c r="L78" s="3">
        <v>-0.98226781844831978</v>
      </c>
      <c r="N78" s="3">
        <v>95.370370370370367</v>
      </c>
      <c r="O78" s="3">
        <v>83.930999999999997</v>
      </c>
      <c r="X78" s="3">
        <v>50</v>
      </c>
      <c r="Y78" s="3">
        <v>80.798284661989868</v>
      </c>
      <c r="Z78" s="3">
        <v>-3.8662846619898659</v>
      </c>
      <c r="AA78" s="3">
        <v>-0.61169183290563212</v>
      </c>
    </row>
    <row r="79" spans="9:27" x14ac:dyDescent="0.55000000000000004">
      <c r="I79" s="3">
        <v>53</v>
      </c>
      <c r="J79" s="3">
        <v>94.065914431664169</v>
      </c>
      <c r="K79" s="3">
        <v>4.1080855683358379</v>
      </c>
      <c r="L79" s="3">
        <v>0.48956480450605333</v>
      </c>
      <c r="N79" s="3">
        <v>97.222222222222214</v>
      </c>
      <c r="O79" s="3">
        <v>98.174000000000007</v>
      </c>
      <c r="X79" s="3">
        <v>51</v>
      </c>
      <c r="Y79" s="3">
        <v>77.682497339167099</v>
      </c>
      <c r="Z79" s="3">
        <v>-9.2834973391670985</v>
      </c>
      <c r="AA79" s="3">
        <v>-1.4687587696264062</v>
      </c>
    </row>
    <row r="80" spans="9:27" ht="18.5" thickBot="1" x14ac:dyDescent="0.6">
      <c r="I80" s="4">
        <v>54</v>
      </c>
      <c r="J80" s="4">
        <v>97.235627005525714</v>
      </c>
      <c r="K80" s="4">
        <v>3.6373729944742905</v>
      </c>
      <c r="L80" s="4">
        <v>0.43346950041178606</v>
      </c>
      <c r="N80" s="4">
        <v>99.074074074074076</v>
      </c>
      <c r="O80" s="4">
        <v>100.873</v>
      </c>
      <c r="X80" s="3">
        <v>52</v>
      </c>
      <c r="Y80" s="3">
        <v>91.440779727896654</v>
      </c>
      <c r="Z80" s="3">
        <v>-8.3497797278966601</v>
      </c>
      <c r="AA80" s="3">
        <v>-1.3210336311570805</v>
      </c>
    </row>
    <row r="81" spans="24:27" x14ac:dyDescent="0.55000000000000004">
      <c r="X81" s="3">
        <v>53</v>
      </c>
      <c r="Y81" s="3">
        <v>96.632979075887178</v>
      </c>
      <c r="Z81" s="3">
        <v>1.5410209241128285</v>
      </c>
      <c r="AA81" s="3">
        <v>0.24380768516184798</v>
      </c>
    </row>
    <row r="82" spans="24:27" ht="18.5" thickBot="1" x14ac:dyDescent="0.6">
      <c r="X82" s="4">
        <v>54</v>
      </c>
      <c r="Y82" s="4">
        <v>101.34669418322996</v>
      </c>
      <c r="Z82" s="4">
        <v>-0.47369418322995216</v>
      </c>
      <c r="AA82" s="4">
        <v>-7.4944006587331108E-2</v>
      </c>
    </row>
  </sheetData>
  <phoneticPr fontId="1"/>
  <pageMargins left="0.51181102362204722" right="0.51181102362204722" top="0.74803149606299213" bottom="0.55118110236220474" header="0.31496062992125984" footer="0.11811023622047245"/>
  <pageSetup paperSize="8"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5A62-E672-4275-A927-DFDF607B8260}">
  <sheetPr>
    <pageSetUpPr fitToPage="1"/>
  </sheetPr>
  <dimension ref="A1:AF82"/>
  <sheetViews>
    <sheetView zoomScale="80" zoomScaleNormal="80" workbookViewId="0"/>
  </sheetViews>
  <sheetFormatPr defaultRowHeight="18" x14ac:dyDescent="0.55000000000000004"/>
  <cols>
    <col min="2" max="2" width="25.83203125" customWidth="1"/>
    <col min="3" max="3" width="6.08203125" style="2" customWidth="1"/>
    <col min="4" max="4" width="7.1640625" customWidth="1"/>
    <col min="6" max="8" width="4" customWidth="1"/>
    <col min="23" max="23" width="3.1640625" customWidth="1"/>
  </cols>
  <sheetData>
    <row r="1" spans="1:29" x14ac:dyDescent="0.55000000000000004">
      <c r="B1" s="194" t="s">
        <v>56</v>
      </c>
      <c r="C1" s="197"/>
      <c r="D1" s="198"/>
      <c r="E1" s="196" t="s">
        <v>55</v>
      </c>
    </row>
    <row r="2" spans="1:29" x14ac:dyDescent="0.55000000000000004">
      <c r="B2" s="1" t="s">
        <v>50</v>
      </c>
      <c r="D2" s="1"/>
      <c r="E2" s="1" t="s">
        <v>3</v>
      </c>
    </row>
    <row r="3" spans="1:29" x14ac:dyDescent="0.55000000000000004">
      <c r="A3" s="61" t="s">
        <v>0</v>
      </c>
      <c r="B3" s="64" t="s">
        <v>2</v>
      </c>
      <c r="C3" s="64" t="s">
        <v>4</v>
      </c>
      <c r="D3" s="64" t="s">
        <v>5</v>
      </c>
      <c r="E3" s="183" t="s">
        <v>1</v>
      </c>
      <c r="I3" t="s">
        <v>6</v>
      </c>
      <c r="X3" t="s">
        <v>6</v>
      </c>
    </row>
    <row r="4" spans="1:29" ht="18.5" thickBot="1" x14ac:dyDescent="0.6">
      <c r="A4" s="56">
        <v>1970</v>
      </c>
      <c r="B4" s="15">
        <v>6.9539999999999997</v>
      </c>
      <c r="C4" s="25">
        <v>0</v>
      </c>
      <c r="D4" s="15">
        <f t="shared" ref="D4:D57" si="0">+E4*C4</f>
        <v>0</v>
      </c>
      <c r="E4" s="26">
        <v>3.4209999999999998</v>
      </c>
    </row>
    <row r="5" spans="1:29" x14ac:dyDescent="0.55000000000000004">
      <c r="A5" s="57">
        <v>1971</v>
      </c>
      <c r="B5" s="18">
        <v>8.3930000000000007</v>
      </c>
      <c r="C5" s="27">
        <v>0</v>
      </c>
      <c r="D5" s="18">
        <f t="shared" si="0"/>
        <v>0</v>
      </c>
      <c r="E5" s="28">
        <v>3.7650000000000001</v>
      </c>
      <c r="I5" s="6" t="s">
        <v>7</v>
      </c>
      <c r="J5" s="6"/>
      <c r="X5" s="6" t="s">
        <v>7</v>
      </c>
      <c r="Y5" s="6"/>
    </row>
    <row r="6" spans="1:29" x14ac:dyDescent="0.55000000000000004">
      <c r="A6" s="57">
        <v>1972</v>
      </c>
      <c r="B6" s="18">
        <v>8.8059999999999992</v>
      </c>
      <c r="C6" s="27">
        <v>0</v>
      </c>
      <c r="D6" s="18">
        <f t="shared" si="0"/>
        <v>0</v>
      </c>
      <c r="E6" s="28">
        <v>4.3330000000000002</v>
      </c>
      <c r="I6" s="3" t="s">
        <v>8</v>
      </c>
      <c r="J6" s="3">
        <v>0.93543588581800818</v>
      </c>
      <c r="X6" s="3" t="s">
        <v>8</v>
      </c>
      <c r="Y6" s="3">
        <v>0.9903363425284174</v>
      </c>
    </row>
    <row r="7" spans="1:29" x14ac:dyDescent="0.55000000000000004">
      <c r="A7" s="57">
        <v>1973</v>
      </c>
      <c r="B7" s="18">
        <v>10.031000000000001</v>
      </c>
      <c r="C7" s="27">
        <v>0</v>
      </c>
      <c r="D7" s="18">
        <f t="shared" si="0"/>
        <v>0</v>
      </c>
      <c r="E7" s="28">
        <v>5.2709999999999999</v>
      </c>
      <c r="I7" s="3" t="s">
        <v>9</v>
      </c>
      <c r="J7" s="8">
        <v>0.87504029647612158</v>
      </c>
      <c r="X7" s="3" t="s">
        <v>9</v>
      </c>
      <c r="Y7" s="8">
        <v>0.98076607133256277</v>
      </c>
    </row>
    <row r="8" spans="1:29" x14ac:dyDescent="0.55000000000000004">
      <c r="A8" s="57">
        <v>1974</v>
      </c>
      <c r="B8" s="18">
        <v>16.207999999999998</v>
      </c>
      <c r="C8" s="27">
        <v>0</v>
      </c>
      <c r="D8" s="18">
        <f t="shared" si="0"/>
        <v>0</v>
      </c>
      <c r="E8" s="28">
        <v>5.9710000000000001</v>
      </c>
      <c r="I8" s="3" t="s">
        <v>10</v>
      </c>
      <c r="J8" s="3">
        <v>0.8726372252545086</v>
      </c>
      <c r="X8" s="3" t="s">
        <v>10</v>
      </c>
      <c r="Y8" s="3">
        <v>0.97961203561251653</v>
      </c>
    </row>
    <row r="9" spans="1:29" x14ac:dyDescent="0.55000000000000004">
      <c r="A9" s="57">
        <v>1975</v>
      </c>
      <c r="B9" s="18">
        <v>16.545000000000002</v>
      </c>
      <c r="C9" s="27">
        <v>0</v>
      </c>
      <c r="D9" s="18">
        <f t="shared" si="0"/>
        <v>0</v>
      </c>
      <c r="E9" s="28">
        <v>6.6779999999999999</v>
      </c>
      <c r="I9" s="3" t="s">
        <v>11</v>
      </c>
      <c r="J9" s="3">
        <v>10.800489687156142</v>
      </c>
      <c r="X9" s="3" t="s">
        <v>11</v>
      </c>
      <c r="Y9" s="3">
        <v>4.321247324606893</v>
      </c>
    </row>
    <row r="10" spans="1:29" ht="18.5" thickBot="1" x14ac:dyDescent="0.6">
      <c r="A10" s="57">
        <v>1976</v>
      </c>
      <c r="B10" s="18">
        <v>19.934999999999999</v>
      </c>
      <c r="C10" s="27">
        <v>0</v>
      </c>
      <c r="D10" s="18">
        <f t="shared" si="0"/>
        <v>0</v>
      </c>
      <c r="E10" s="28">
        <v>7.2149999999999999</v>
      </c>
      <c r="I10" s="4" t="s">
        <v>12</v>
      </c>
      <c r="J10" s="7">
        <v>54</v>
      </c>
      <c r="X10" s="4" t="s">
        <v>12</v>
      </c>
      <c r="Y10" s="7">
        <v>54</v>
      </c>
    </row>
    <row r="11" spans="1:29" x14ac:dyDescent="0.55000000000000004">
      <c r="A11" s="57">
        <v>1977</v>
      </c>
      <c r="B11" s="18">
        <v>21.648</v>
      </c>
      <c r="C11" s="27">
        <v>0</v>
      </c>
      <c r="D11" s="18">
        <f t="shared" si="0"/>
        <v>0</v>
      </c>
      <c r="E11" s="28">
        <v>8.1240000000000006</v>
      </c>
    </row>
    <row r="12" spans="1:29" ht="18.5" thickBot="1" x14ac:dyDescent="0.6">
      <c r="A12" s="57">
        <v>1978</v>
      </c>
      <c r="B12" s="18">
        <v>20.556000000000001</v>
      </c>
      <c r="C12" s="27">
        <v>0</v>
      </c>
      <c r="D12" s="18">
        <f t="shared" si="0"/>
        <v>0</v>
      </c>
      <c r="E12" s="28">
        <v>9.6240000000000006</v>
      </c>
      <c r="I12" t="s">
        <v>13</v>
      </c>
      <c r="X12" t="s">
        <v>13</v>
      </c>
    </row>
    <row r="13" spans="1:29" x14ac:dyDescent="0.55000000000000004">
      <c r="A13" s="57">
        <v>1979</v>
      </c>
      <c r="B13" s="18">
        <v>22.532</v>
      </c>
      <c r="C13" s="27">
        <v>0</v>
      </c>
      <c r="D13" s="18">
        <f t="shared" si="0"/>
        <v>0</v>
      </c>
      <c r="E13" s="28">
        <v>11.074999999999999</v>
      </c>
      <c r="I13" s="5"/>
      <c r="J13" s="5" t="s">
        <v>18</v>
      </c>
      <c r="K13" s="5" t="s">
        <v>19</v>
      </c>
      <c r="L13" s="5" t="s">
        <v>20</v>
      </c>
      <c r="M13" s="5" t="s">
        <v>21</v>
      </c>
      <c r="N13" s="5" t="s">
        <v>22</v>
      </c>
      <c r="X13" s="5"/>
      <c r="Y13" s="5" t="s">
        <v>18</v>
      </c>
      <c r="Z13" s="5" t="s">
        <v>19</v>
      </c>
      <c r="AA13" s="5" t="s">
        <v>20</v>
      </c>
      <c r="AB13" s="5" t="s">
        <v>21</v>
      </c>
      <c r="AC13" s="5" t="s">
        <v>22</v>
      </c>
    </row>
    <row r="14" spans="1:29" ht="18.5" thickBot="1" x14ac:dyDescent="0.6">
      <c r="A14" s="57">
        <v>1980</v>
      </c>
      <c r="B14" s="18">
        <v>29.382000000000001</v>
      </c>
      <c r="C14" s="27">
        <v>0</v>
      </c>
      <c r="D14" s="18">
        <f t="shared" si="0"/>
        <v>0</v>
      </c>
      <c r="E14" s="28">
        <v>12.356999999999999</v>
      </c>
      <c r="I14" s="3" t="s">
        <v>14</v>
      </c>
      <c r="J14" s="3">
        <v>1</v>
      </c>
      <c r="K14" s="3">
        <v>42476.4588690651</v>
      </c>
      <c r="L14" s="3">
        <v>42476.4588690651</v>
      </c>
      <c r="M14" s="3">
        <v>364.13414991868495</v>
      </c>
      <c r="N14" s="3">
        <v>3.852253467107451E-25</v>
      </c>
      <c r="X14" s="3" t="s">
        <v>14</v>
      </c>
      <c r="Y14" s="3">
        <v>3</v>
      </c>
      <c r="Z14" s="3">
        <v>47608.629976127035</v>
      </c>
      <c r="AA14" s="3">
        <v>15869.543325375678</v>
      </c>
      <c r="AB14" s="3">
        <v>849.85763810956439</v>
      </c>
      <c r="AC14" s="3">
        <v>7.1696895172390111E-43</v>
      </c>
    </row>
    <row r="15" spans="1:29" ht="18.5" thickBot="1" x14ac:dyDescent="0.6">
      <c r="A15" s="57">
        <v>1981</v>
      </c>
      <c r="B15" s="18">
        <v>33.469000000000001</v>
      </c>
      <c r="C15" s="27">
        <v>0</v>
      </c>
      <c r="D15" s="18">
        <f t="shared" si="0"/>
        <v>0</v>
      </c>
      <c r="E15" s="28">
        <v>12.624000000000001</v>
      </c>
      <c r="I15" s="3" t="s">
        <v>15</v>
      </c>
      <c r="J15" s="169">
        <v>52</v>
      </c>
      <c r="K15" s="170">
        <v>6065.8300290830412</v>
      </c>
      <c r="L15" s="3">
        <v>116.65057748236617</v>
      </c>
      <c r="M15" s="3"/>
      <c r="N15" s="3"/>
      <c r="X15" s="3" t="s">
        <v>15</v>
      </c>
      <c r="Y15" s="169">
        <v>50</v>
      </c>
      <c r="Z15" s="170">
        <v>933.65892202111161</v>
      </c>
      <c r="AA15" s="3">
        <v>18.673178440422234</v>
      </c>
      <c r="AB15" s="3"/>
      <c r="AC15" s="3"/>
    </row>
    <row r="16" spans="1:29" ht="18.5" thickBot="1" x14ac:dyDescent="0.6">
      <c r="A16" s="57">
        <v>1982</v>
      </c>
      <c r="B16" s="18">
        <v>34.433</v>
      </c>
      <c r="C16" s="27">
        <v>0</v>
      </c>
      <c r="D16" s="18">
        <f t="shared" si="0"/>
        <v>0</v>
      </c>
      <c r="E16" s="28">
        <v>12.526999999999999</v>
      </c>
      <c r="I16" s="4" t="s">
        <v>16</v>
      </c>
      <c r="J16" s="4">
        <v>53</v>
      </c>
      <c r="K16" s="4">
        <v>48542.288898148137</v>
      </c>
      <c r="L16" s="4"/>
      <c r="M16" s="4"/>
      <c r="N16" s="4"/>
      <c r="X16" s="4" t="s">
        <v>16</v>
      </c>
      <c r="Y16" s="4">
        <v>53</v>
      </c>
      <c r="Z16" s="4">
        <v>48542.288898148145</v>
      </c>
      <c r="AA16" s="4"/>
      <c r="AB16" s="4"/>
      <c r="AC16" s="4"/>
    </row>
    <row r="17" spans="1:32" ht="18.5" thickBot="1" x14ac:dyDescent="0.6">
      <c r="A17" s="57">
        <v>1983</v>
      </c>
      <c r="B17" s="18">
        <v>34.908999999999999</v>
      </c>
      <c r="C17" s="27">
        <v>0</v>
      </c>
      <c r="D17" s="18">
        <f t="shared" si="0"/>
        <v>0</v>
      </c>
      <c r="E17" s="28">
        <v>12.840999999999999</v>
      </c>
    </row>
    <row r="18" spans="1:32" x14ac:dyDescent="0.55000000000000004">
      <c r="A18" s="57">
        <v>1984</v>
      </c>
      <c r="B18" s="18">
        <v>40.325000000000003</v>
      </c>
      <c r="C18" s="27">
        <v>0</v>
      </c>
      <c r="D18" s="18">
        <f t="shared" si="0"/>
        <v>0</v>
      </c>
      <c r="E18" s="28">
        <v>13.204000000000001</v>
      </c>
      <c r="I18" s="5"/>
      <c r="J18" s="5" t="s">
        <v>23</v>
      </c>
      <c r="K18" s="5" t="s">
        <v>11</v>
      </c>
      <c r="L18" s="5" t="s">
        <v>24</v>
      </c>
      <c r="M18" s="5" t="s">
        <v>25</v>
      </c>
      <c r="N18" s="5" t="s">
        <v>26</v>
      </c>
      <c r="O18" s="5" t="s">
        <v>27</v>
      </c>
      <c r="P18" s="5" t="s">
        <v>28</v>
      </c>
      <c r="Q18" s="5" t="s">
        <v>29</v>
      </c>
      <c r="X18" s="5"/>
      <c r="Y18" s="5" t="s">
        <v>23</v>
      </c>
      <c r="Z18" s="5" t="s">
        <v>11</v>
      </c>
      <c r="AA18" s="5" t="s">
        <v>24</v>
      </c>
      <c r="AB18" s="5" t="s">
        <v>25</v>
      </c>
      <c r="AC18" s="5" t="s">
        <v>26</v>
      </c>
      <c r="AD18" s="5" t="s">
        <v>27</v>
      </c>
      <c r="AE18" s="5" t="s">
        <v>28</v>
      </c>
      <c r="AF18" s="5" t="s">
        <v>29</v>
      </c>
    </row>
    <row r="19" spans="1:32" x14ac:dyDescent="0.55000000000000004">
      <c r="A19" s="57">
        <v>1985</v>
      </c>
      <c r="B19" s="18">
        <v>41.956000000000003</v>
      </c>
      <c r="C19" s="27">
        <v>0</v>
      </c>
      <c r="D19" s="18">
        <f t="shared" si="0"/>
        <v>0</v>
      </c>
      <c r="E19" s="28">
        <v>13.557</v>
      </c>
      <c r="I19" s="3" t="s">
        <v>17</v>
      </c>
      <c r="J19" s="8">
        <v>-18.975769840252838</v>
      </c>
      <c r="K19" s="3">
        <v>3.4012921337816331</v>
      </c>
      <c r="L19" s="3">
        <v>-5.5789885413797577</v>
      </c>
      <c r="M19" s="3">
        <v>8.8236874807931091E-7</v>
      </c>
      <c r="N19" s="3">
        <v>-25.800961833587195</v>
      </c>
      <c r="O19" s="3">
        <v>-12.150577846918479</v>
      </c>
      <c r="P19" s="3">
        <v>-25.800961833587195</v>
      </c>
      <c r="Q19" s="3">
        <v>-12.150577846918479</v>
      </c>
      <c r="X19" s="3" t="s">
        <v>17</v>
      </c>
      <c r="Y19" s="8">
        <v>-6.8822653927403046</v>
      </c>
      <c r="Z19" s="3">
        <v>1.5859855253947412</v>
      </c>
      <c r="AA19" s="3">
        <v>-4.3394250972292792</v>
      </c>
      <c r="AB19" s="3">
        <v>6.9422534749626673E-5</v>
      </c>
      <c r="AC19" s="3">
        <v>-10.067811071431825</v>
      </c>
      <c r="AD19" s="3">
        <v>-3.696719714048784</v>
      </c>
      <c r="AE19" s="3">
        <v>-10.067811071431825</v>
      </c>
      <c r="AF19" s="3">
        <v>-3.696719714048784</v>
      </c>
    </row>
    <row r="20" spans="1:32" ht="18.5" thickBot="1" x14ac:dyDescent="0.6">
      <c r="A20" s="57">
        <v>1986</v>
      </c>
      <c r="B20" s="18">
        <v>35.29</v>
      </c>
      <c r="C20" s="27">
        <v>0</v>
      </c>
      <c r="D20" s="18">
        <f t="shared" si="0"/>
        <v>0</v>
      </c>
      <c r="E20" s="28">
        <v>15.628</v>
      </c>
      <c r="I20" s="4" t="s">
        <v>36</v>
      </c>
      <c r="J20" s="7">
        <v>1.1925920703187278</v>
      </c>
      <c r="K20" s="4">
        <v>6.2497293753423194E-2</v>
      </c>
      <c r="L20" s="4">
        <v>19.082299387617969</v>
      </c>
      <c r="M20" s="7">
        <v>3.8522534671073968E-25</v>
      </c>
      <c r="N20" s="4">
        <v>1.0671820754834196</v>
      </c>
      <c r="O20" s="4">
        <v>1.3180020651540361</v>
      </c>
      <c r="P20" s="4">
        <v>1.0671820754834196</v>
      </c>
      <c r="Q20" s="4">
        <v>1.3180020651540361</v>
      </c>
      <c r="X20" s="3" t="s">
        <v>36</v>
      </c>
      <c r="Y20" s="8">
        <v>0.77216215598446158</v>
      </c>
      <c r="Z20" s="3">
        <v>3.6527301695511848E-2</v>
      </c>
      <c r="AA20" s="3">
        <v>21.139315529549176</v>
      </c>
      <c r="AB20" s="8">
        <v>1.3821368192977022E-26</v>
      </c>
      <c r="AC20" s="3">
        <v>0.6987949113234877</v>
      </c>
      <c r="AD20" s="3">
        <v>0.84552940064543547</v>
      </c>
      <c r="AE20" s="3">
        <v>0.6987949113234877</v>
      </c>
      <c r="AF20" s="3">
        <v>0.84552940064543547</v>
      </c>
    </row>
    <row r="21" spans="1:32" x14ac:dyDescent="0.55000000000000004">
      <c r="A21" s="57">
        <v>1987</v>
      </c>
      <c r="B21" s="18">
        <v>33.314999999999998</v>
      </c>
      <c r="C21" s="27">
        <v>0</v>
      </c>
      <c r="D21" s="18">
        <f t="shared" si="0"/>
        <v>0</v>
      </c>
      <c r="E21" s="28">
        <v>17.663</v>
      </c>
      <c r="X21" s="3" t="s">
        <v>41</v>
      </c>
      <c r="Y21" s="8">
        <v>7.484260482453517</v>
      </c>
      <c r="Z21" s="3">
        <v>7.9752303104224449</v>
      </c>
      <c r="AA21" s="3">
        <v>0.93843816305501515</v>
      </c>
      <c r="AB21" s="11">
        <v>0.3525306050852578</v>
      </c>
      <c r="AC21" s="3">
        <v>-8.5344610286476659</v>
      </c>
      <c r="AD21" s="3">
        <v>23.502981993554702</v>
      </c>
      <c r="AE21" s="3">
        <v>-8.5344610286476659</v>
      </c>
      <c r="AF21" s="3">
        <v>23.502981993554702</v>
      </c>
    </row>
    <row r="22" spans="1:32" ht="18.5" thickBot="1" x14ac:dyDescent="0.6">
      <c r="A22" s="57">
        <v>1988</v>
      </c>
      <c r="B22" s="18">
        <v>33.939</v>
      </c>
      <c r="C22" s="27">
        <v>0</v>
      </c>
      <c r="D22" s="18">
        <f t="shared" si="0"/>
        <v>0</v>
      </c>
      <c r="E22" s="28">
        <v>19.754999999999999</v>
      </c>
      <c r="X22" s="4" t="s">
        <v>46</v>
      </c>
      <c r="Y22" s="7">
        <v>0.2841830962867955</v>
      </c>
      <c r="Z22" s="4">
        <v>0.10032317998423915</v>
      </c>
      <c r="AA22" s="4">
        <v>2.8326763199834861</v>
      </c>
      <c r="AB22" s="12">
        <v>6.637206853224057E-3</v>
      </c>
      <c r="AC22" s="4">
        <v>8.2678058974527263E-2</v>
      </c>
      <c r="AD22" s="4">
        <v>0.48568813359906371</v>
      </c>
      <c r="AE22" s="4">
        <v>8.2678058974527263E-2</v>
      </c>
      <c r="AF22" s="4">
        <v>0.48568813359906371</v>
      </c>
    </row>
    <row r="23" spans="1:32" x14ac:dyDescent="0.55000000000000004">
      <c r="A23" s="57">
        <v>1989</v>
      </c>
      <c r="B23" s="18">
        <v>37.823</v>
      </c>
      <c r="C23" s="27">
        <v>0</v>
      </c>
      <c r="D23" s="18">
        <f t="shared" si="0"/>
        <v>0</v>
      </c>
      <c r="E23" s="28">
        <v>20.638000000000002</v>
      </c>
    </row>
    <row r="24" spans="1:32" x14ac:dyDescent="0.55000000000000004">
      <c r="A24" s="57">
        <v>1990</v>
      </c>
      <c r="B24" s="18">
        <v>41.457000000000001</v>
      </c>
      <c r="C24" s="27">
        <v>0</v>
      </c>
      <c r="D24" s="18">
        <f t="shared" si="0"/>
        <v>0</v>
      </c>
      <c r="E24" s="28">
        <v>23.890999999999998</v>
      </c>
      <c r="I24" t="s">
        <v>31</v>
      </c>
      <c r="N24" t="s">
        <v>34</v>
      </c>
    </row>
    <row r="25" spans="1:32" ht="18.5" thickBot="1" x14ac:dyDescent="0.6">
      <c r="A25" s="57">
        <v>1991</v>
      </c>
      <c r="B25" s="18">
        <v>42.36</v>
      </c>
      <c r="C25" s="27">
        <v>0</v>
      </c>
      <c r="D25" s="18">
        <f t="shared" si="0"/>
        <v>0</v>
      </c>
      <c r="E25" s="28">
        <v>24.091000000000001</v>
      </c>
    </row>
    <row r="26" spans="1:32" x14ac:dyDescent="0.55000000000000004">
      <c r="A26" s="57">
        <v>1992</v>
      </c>
      <c r="B26" s="18">
        <v>43.012</v>
      </c>
      <c r="C26" s="27">
        <v>0</v>
      </c>
      <c r="D26" s="18">
        <f t="shared" si="0"/>
        <v>0</v>
      </c>
      <c r="E26" s="28">
        <v>25.754999999999999</v>
      </c>
      <c r="I26" s="5" t="s">
        <v>32</v>
      </c>
      <c r="J26" s="5" t="s">
        <v>37</v>
      </c>
      <c r="K26" s="5" t="s">
        <v>15</v>
      </c>
      <c r="L26" s="5" t="s">
        <v>33</v>
      </c>
      <c r="N26" s="5" t="s">
        <v>35</v>
      </c>
      <c r="O26" s="5" t="s">
        <v>30</v>
      </c>
      <c r="X26" t="s">
        <v>31</v>
      </c>
      <c r="AC26" t="s">
        <v>34</v>
      </c>
    </row>
    <row r="27" spans="1:32" ht="18.5" thickBot="1" x14ac:dyDescent="0.6">
      <c r="A27" s="57">
        <v>1993</v>
      </c>
      <c r="B27" s="18">
        <v>40.201999999999998</v>
      </c>
      <c r="C27" s="27">
        <v>0</v>
      </c>
      <c r="D27" s="18">
        <f t="shared" si="0"/>
        <v>0</v>
      </c>
      <c r="E27" s="28">
        <v>26.238</v>
      </c>
      <c r="I27" s="3">
        <v>1</v>
      </c>
      <c r="J27" s="3">
        <v>-10.682484583256405</v>
      </c>
      <c r="K27" s="3">
        <v>14.103484583256405</v>
      </c>
      <c r="L27" s="3">
        <v>1.3183151547548684</v>
      </c>
      <c r="N27" s="3">
        <v>0.92592592592592593</v>
      </c>
      <c r="O27" s="3">
        <v>3.4209999999999998</v>
      </c>
    </row>
    <row r="28" spans="1:32" x14ac:dyDescent="0.55000000000000004">
      <c r="A28" s="57">
        <v>1994</v>
      </c>
      <c r="B28" s="18">
        <v>40.497999999999998</v>
      </c>
      <c r="C28" s="27">
        <v>0</v>
      </c>
      <c r="D28" s="18">
        <f t="shared" si="0"/>
        <v>0</v>
      </c>
      <c r="E28" s="28">
        <v>27.974</v>
      </c>
      <c r="I28" s="3">
        <v>2</v>
      </c>
      <c r="J28" s="3">
        <v>-8.9663445940677544</v>
      </c>
      <c r="K28" s="3">
        <v>12.731344594067755</v>
      </c>
      <c r="L28" s="3">
        <v>1.1900551540781481</v>
      </c>
      <c r="N28" s="3">
        <v>2.7777777777777777</v>
      </c>
      <c r="O28" s="3">
        <v>3.7650000000000001</v>
      </c>
      <c r="X28" s="5" t="s">
        <v>32</v>
      </c>
      <c r="Y28" s="5" t="s">
        <v>37</v>
      </c>
      <c r="Z28" s="5" t="s">
        <v>15</v>
      </c>
      <c r="AA28" s="5" t="s">
        <v>33</v>
      </c>
      <c r="AC28" s="5" t="s">
        <v>35</v>
      </c>
      <c r="AD28" s="5" t="s">
        <v>30</v>
      </c>
    </row>
    <row r="29" spans="1:32" x14ac:dyDescent="0.55000000000000004">
      <c r="A29" s="57">
        <v>1995</v>
      </c>
      <c r="B29" s="18">
        <v>41.530999999999999</v>
      </c>
      <c r="C29" s="27">
        <v>0</v>
      </c>
      <c r="D29" s="18">
        <f t="shared" si="0"/>
        <v>0</v>
      </c>
      <c r="E29" s="28">
        <v>31.027000000000001</v>
      </c>
      <c r="I29" s="3">
        <v>3</v>
      </c>
      <c r="J29" s="3">
        <v>-8.4738040690261212</v>
      </c>
      <c r="K29" s="3">
        <v>12.806804069026121</v>
      </c>
      <c r="L29" s="3">
        <v>1.1971086853398876</v>
      </c>
      <c r="N29" s="3">
        <v>4.6296296296296298</v>
      </c>
      <c r="O29" s="3">
        <v>4.3330000000000002</v>
      </c>
      <c r="X29" s="3">
        <v>1</v>
      </c>
      <c r="Y29" s="3">
        <v>-1.5126497600243587</v>
      </c>
      <c r="Z29" s="3">
        <v>4.933649760024359</v>
      </c>
      <c r="AA29" s="3">
        <v>1.1754715562132509</v>
      </c>
      <c r="AC29" s="3">
        <v>0.92592592592592593</v>
      </c>
      <c r="AD29" s="3">
        <v>3.4209999999999998</v>
      </c>
    </row>
    <row r="30" spans="1:32" x14ac:dyDescent="0.55000000000000004">
      <c r="A30" s="57">
        <v>1996</v>
      </c>
      <c r="B30" s="18">
        <v>44.731000000000002</v>
      </c>
      <c r="C30" s="27">
        <v>0</v>
      </c>
      <c r="D30" s="18">
        <f t="shared" si="0"/>
        <v>0</v>
      </c>
      <c r="E30" s="28">
        <v>31.687000000000001</v>
      </c>
      <c r="I30" s="3">
        <v>4</v>
      </c>
      <c r="J30" s="3">
        <v>-7.0128787828856787</v>
      </c>
      <c r="K30" s="3">
        <v>12.283878782885679</v>
      </c>
      <c r="L30" s="3">
        <v>1.1482285433115906</v>
      </c>
      <c r="N30" s="3">
        <v>6.481481481481481</v>
      </c>
      <c r="O30" s="3">
        <v>5.2709999999999999</v>
      </c>
      <c r="X30" s="3">
        <v>2</v>
      </c>
      <c r="Y30" s="3">
        <v>-0.40150841756271838</v>
      </c>
      <c r="Z30" s="3">
        <v>4.1665084175627189</v>
      </c>
      <c r="AA30" s="3">
        <v>0.99269554423009509</v>
      </c>
      <c r="AC30" s="3">
        <v>2.7777777777777777</v>
      </c>
      <c r="AD30" s="3">
        <v>3.7650000000000001</v>
      </c>
    </row>
    <row r="31" spans="1:32" x14ac:dyDescent="0.55000000000000004">
      <c r="A31" s="57">
        <v>1997</v>
      </c>
      <c r="B31" s="18">
        <v>50.938000000000002</v>
      </c>
      <c r="C31" s="27">
        <v>0</v>
      </c>
      <c r="D31" s="18">
        <f t="shared" si="0"/>
        <v>0</v>
      </c>
      <c r="E31" s="28">
        <v>31.527999999999999</v>
      </c>
      <c r="I31" s="3">
        <v>5</v>
      </c>
      <c r="J31" s="3">
        <v>0.35376243547310082</v>
      </c>
      <c r="K31" s="3">
        <v>5.6172375645268993</v>
      </c>
      <c r="L31" s="3">
        <v>0.5250680684946234</v>
      </c>
      <c r="N31" s="3">
        <v>8.3333333333333339</v>
      </c>
      <c r="O31" s="3">
        <v>5.9710000000000001</v>
      </c>
      <c r="X31" s="3">
        <v>3</v>
      </c>
      <c r="Y31" s="3">
        <v>-8.2605447141136601E-2</v>
      </c>
      <c r="Z31" s="3">
        <v>4.4156054471411368</v>
      </c>
      <c r="AA31" s="3">
        <v>1.0520444010093399</v>
      </c>
      <c r="AC31" s="3">
        <v>4.6296296296296298</v>
      </c>
      <c r="AD31" s="3">
        <v>4.3330000000000002</v>
      </c>
    </row>
    <row r="32" spans="1:32" x14ac:dyDescent="0.55000000000000004">
      <c r="A32" s="57">
        <v>1998</v>
      </c>
      <c r="B32" s="18">
        <v>50.645000000000003</v>
      </c>
      <c r="C32" s="27">
        <v>0</v>
      </c>
      <c r="D32" s="18">
        <f t="shared" si="0"/>
        <v>0</v>
      </c>
      <c r="E32" s="28">
        <v>31.361000000000001</v>
      </c>
      <c r="I32" s="3">
        <v>6</v>
      </c>
      <c r="J32" s="3">
        <v>0.75566596317051804</v>
      </c>
      <c r="K32" s="3">
        <v>5.9223340368294819</v>
      </c>
      <c r="L32" s="3">
        <v>0.55358678673935058</v>
      </c>
      <c r="N32" s="3">
        <v>10.185185185185185</v>
      </c>
      <c r="O32" s="3">
        <v>6.6779999999999999</v>
      </c>
      <c r="X32" s="3">
        <v>4</v>
      </c>
      <c r="Y32" s="3">
        <v>0.86329319393983006</v>
      </c>
      <c r="Z32" s="3">
        <v>4.4077068060601698</v>
      </c>
      <c r="AA32" s="3">
        <v>1.050162502541669</v>
      </c>
      <c r="AC32" s="3">
        <v>6.481481481481481</v>
      </c>
      <c r="AD32" s="3">
        <v>5.2709999999999999</v>
      </c>
    </row>
    <row r="33" spans="1:30" x14ac:dyDescent="0.55000000000000004">
      <c r="A33" s="57">
        <v>1999</v>
      </c>
      <c r="B33" s="18">
        <v>47.548000000000002</v>
      </c>
      <c r="C33" s="27">
        <v>0</v>
      </c>
      <c r="D33" s="18">
        <f t="shared" si="0"/>
        <v>0</v>
      </c>
      <c r="E33" s="28">
        <v>32.575000000000003</v>
      </c>
      <c r="I33" s="3">
        <v>7</v>
      </c>
      <c r="J33" s="3">
        <v>4.7985530815509989</v>
      </c>
      <c r="K33" s="3">
        <v>2.4164469184490009</v>
      </c>
      <c r="L33" s="3">
        <v>0.22587599358487587</v>
      </c>
      <c r="N33" s="3">
        <v>12.037037037037036</v>
      </c>
      <c r="O33" s="3">
        <v>7.2149999999999999</v>
      </c>
      <c r="X33" s="3">
        <v>5</v>
      </c>
      <c r="Y33" s="3">
        <v>5.6329388314558475</v>
      </c>
      <c r="Z33" s="3">
        <v>0.33806116854415258</v>
      </c>
      <c r="AA33" s="3">
        <v>8.0545094851220883E-2</v>
      </c>
      <c r="AC33" s="3">
        <v>8.3333333333333339</v>
      </c>
      <c r="AD33" s="3">
        <v>5.9710000000000001</v>
      </c>
    </row>
    <row r="34" spans="1:30" x14ac:dyDescent="0.55000000000000004">
      <c r="A34" s="57">
        <v>2000</v>
      </c>
      <c r="B34" s="18">
        <v>51.654000000000003</v>
      </c>
      <c r="C34" s="27">
        <v>0</v>
      </c>
      <c r="D34" s="18">
        <f t="shared" si="0"/>
        <v>0</v>
      </c>
      <c r="E34" s="28">
        <v>33.529000000000003</v>
      </c>
      <c r="I34" s="3">
        <v>8</v>
      </c>
      <c r="J34" s="3">
        <v>6.8414632980069818</v>
      </c>
      <c r="K34" s="3">
        <v>1.2825367019930187</v>
      </c>
      <c r="L34" s="3">
        <v>0.11988438465583325</v>
      </c>
      <c r="N34" s="3">
        <v>13.888888888888889</v>
      </c>
      <c r="O34" s="3">
        <v>8.1240000000000006</v>
      </c>
      <c r="X34" s="3">
        <v>6</v>
      </c>
      <c r="Y34" s="3">
        <v>5.8931574780226139</v>
      </c>
      <c r="Z34" s="3">
        <v>0.78484252197738602</v>
      </c>
      <c r="AA34" s="3">
        <v>0.18699342384744708</v>
      </c>
      <c r="AC34" s="3">
        <v>10.185185185185185</v>
      </c>
      <c r="AD34" s="3">
        <v>6.6779999999999999</v>
      </c>
    </row>
    <row r="35" spans="1:30" x14ac:dyDescent="0.55000000000000004">
      <c r="A35" s="57">
        <v>2001</v>
      </c>
      <c r="B35" s="18">
        <v>48.978999999999999</v>
      </c>
      <c r="C35" s="27">
        <v>0</v>
      </c>
      <c r="D35" s="18">
        <f t="shared" si="0"/>
        <v>0</v>
      </c>
      <c r="E35" s="28">
        <v>33.372</v>
      </c>
      <c r="I35" s="3">
        <v>9</v>
      </c>
      <c r="J35" s="3">
        <v>5.5391527572189325</v>
      </c>
      <c r="K35" s="3">
        <v>4.084847242781068</v>
      </c>
      <c r="L35" s="3">
        <v>0.38182875963930979</v>
      </c>
      <c r="N35" s="3">
        <v>15.74074074074074</v>
      </c>
      <c r="O35" s="3">
        <v>9.6240000000000006</v>
      </c>
      <c r="X35" s="3">
        <v>7</v>
      </c>
      <c r="Y35" s="3">
        <v>8.510787186809937</v>
      </c>
      <c r="Z35" s="3">
        <v>-1.2957871868099371</v>
      </c>
      <c r="AA35" s="3">
        <v>-0.30872904545075508</v>
      </c>
      <c r="AC35" s="3">
        <v>12.037037037037036</v>
      </c>
      <c r="AD35" s="3">
        <v>7.2149999999999999</v>
      </c>
    </row>
    <row r="36" spans="1:30" x14ac:dyDescent="0.55000000000000004">
      <c r="A36" s="57">
        <v>2002</v>
      </c>
      <c r="B36" s="18">
        <v>52.109000000000002</v>
      </c>
      <c r="C36" s="27">
        <v>0</v>
      </c>
      <c r="D36" s="18">
        <f t="shared" si="0"/>
        <v>0</v>
      </c>
      <c r="E36" s="28">
        <v>34.718000000000004</v>
      </c>
      <c r="I36" s="3">
        <v>10</v>
      </c>
      <c r="J36" s="3">
        <v>7.8957146881687379</v>
      </c>
      <c r="K36" s="3">
        <v>3.1792853118312614</v>
      </c>
      <c r="L36" s="3">
        <v>0.29718187609128899</v>
      </c>
      <c r="N36" s="3">
        <v>17.592592592592595</v>
      </c>
      <c r="O36" s="3">
        <v>11.074999999999999</v>
      </c>
      <c r="X36" s="3">
        <v>8</v>
      </c>
      <c r="Y36" s="3">
        <v>9.833500960011321</v>
      </c>
      <c r="Z36" s="3">
        <v>-1.7095009600113205</v>
      </c>
      <c r="AA36" s="3">
        <v>-0.40729882572828435</v>
      </c>
      <c r="AC36" s="3">
        <v>13.888888888888889</v>
      </c>
      <c r="AD36" s="3">
        <v>8.1240000000000006</v>
      </c>
    </row>
    <row r="37" spans="1:30" x14ac:dyDescent="0.55000000000000004">
      <c r="A37" s="57">
        <v>2003</v>
      </c>
      <c r="B37" s="18">
        <v>54.548000000000002</v>
      </c>
      <c r="C37" s="27">
        <v>0</v>
      </c>
      <c r="D37" s="18">
        <f t="shared" si="0"/>
        <v>0</v>
      </c>
      <c r="E37" s="28">
        <v>38.973999999999997</v>
      </c>
      <c r="I37" s="3">
        <v>11</v>
      </c>
      <c r="J37" s="3">
        <v>16.064970369852027</v>
      </c>
      <c r="K37" s="3">
        <v>-3.7079703698520277</v>
      </c>
      <c r="L37" s="3">
        <v>-0.34660040950172549</v>
      </c>
      <c r="N37" s="3">
        <v>19.444444444444446</v>
      </c>
      <c r="O37" s="3">
        <v>12.356999999999999</v>
      </c>
      <c r="X37" s="3">
        <v>9</v>
      </c>
      <c r="Y37" s="3">
        <v>8.9902998856762881</v>
      </c>
      <c r="Z37" s="3">
        <v>0.63370011432371243</v>
      </c>
      <c r="AA37" s="3">
        <v>0.15098284146398983</v>
      </c>
      <c r="AC37" s="3">
        <v>15.74074074074074</v>
      </c>
      <c r="AD37" s="3">
        <v>9.6240000000000006</v>
      </c>
    </row>
    <row r="38" spans="1:30" x14ac:dyDescent="0.55000000000000004">
      <c r="A38" s="57">
        <v>2004</v>
      </c>
      <c r="B38" s="18">
        <v>61.17</v>
      </c>
      <c r="C38" s="27">
        <v>0</v>
      </c>
      <c r="D38" s="18">
        <f t="shared" si="0"/>
        <v>0</v>
      </c>
      <c r="E38" s="28">
        <v>43.887999999999998</v>
      </c>
      <c r="I38" s="3">
        <v>12</v>
      </c>
      <c r="J38" s="3">
        <v>20.939094161244668</v>
      </c>
      <c r="K38" s="3">
        <v>-8.3150941612446676</v>
      </c>
      <c r="L38" s="3">
        <v>-0.7772486707998747</v>
      </c>
      <c r="N38" s="3">
        <v>21.296296296296298</v>
      </c>
      <c r="O38" s="3">
        <v>12.526999999999999</v>
      </c>
      <c r="X38" s="3">
        <v>10</v>
      </c>
      <c r="Y38" s="3">
        <v>10.516092305901584</v>
      </c>
      <c r="Z38" s="3">
        <v>0.55890769409841567</v>
      </c>
      <c r="AA38" s="3">
        <v>0.13316310012208499</v>
      </c>
      <c r="AC38" s="3">
        <v>17.592592592592595</v>
      </c>
      <c r="AD38" s="3">
        <v>11.074999999999999</v>
      </c>
    </row>
    <row r="39" spans="1:30" x14ac:dyDescent="0.55000000000000004">
      <c r="A39" s="57">
        <v>2005</v>
      </c>
      <c r="B39" s="18">
        <v>65.656999999999996</v>
      </c>
      <c r="C39" s="27">
        <v>0</v>
      </c>
      <c r="D39" s="18">
        <f t="shared" si="0"/>
        <v>0</v>
      </c>
      <c r="E39" s="28">
        <v>47.557000000000002</v>
      </c>
      <c r="I39" s="3">
        <v>13</v>
      </c>
      <c r="J39" s="3">
        <v>22.088752917031918</v>
      </c>
      <c r="K39" s="3">
        <v>-9.5617529170319191</v>
      </c>
      <c r="L39" s="3">
        <v>-0.89377938495496556</v>
      </c>
      <c r="N39" s="3">
        <v>23.148148148148149</v>
      </c>
      <c r="O39" s="3">
        <v>12.624000000000001</v>
      </c>
      <c r="X39" s="3">
        <v>11</v>
      </c>
      <c r="Y39" s="3">
        <v>15.805403074395148</v>
      </c>
      <c r="Z39" s="3">
        <v>-3.4484030743951486</v>
      </c>
      <c r="AA39" s="3">
        <v>-0.82160265229078822</v>
      </c>
      <c r="AC39" s="3">
        <v>19.444444444444446</v>
      </c>
      <c r="AD39" s="3">
        <v>12.356999999999999</v>
      </c>
    </row>
    <row r="40" spans="1:30" x14ac:dyDescent="0.55000000000000004">
      <c r="A40" s="57">
        <v>2006</v>
      </c>
      <c r="B40" s="29">
        <v>75.245999999999995</v>
      </c>
      <c r="C40" s="27">
        <v>0</v>
      </c>
      <c r="D40" s="18">
        <f t="shared" si="0"/>
        <v>0</v>
      </c>
      <c r="E40" s="30">
        <v>51.555999999999997</v>
      </c>
      <c r="I40" s="3">
        <v>14</v>
      </c>
      <c r="J40" s="3">
        <v>22.656426742503633</v>
      </c>
      <c r="K40" s="3">
        <v>-9.8154267425036341</v>
      </c>
      <c r="L40" s="3">
        <v>-0.9174914006990057</v>
      </c>
      <c r="N40" s="3">
        <v>25</v>
      </c>
      <c r="O40" s="3">
        <v>12.840999999999999</v>
      </c>
      <c r="X40" s="3">
        <v>12</v>
      </c>
      <c r="Y40" s="3">
        <v>18.961229805903642</v>
      </c>
      <c r="Z40" s="3">
        <v>-6.3372298059036414</v>
      </c>
      <c r="AA40" s="3">
        <v>-1.5098828948874905</v>
      </c>
      <c r="AC40" s="3">
        <v>21.296296296296298</v>
      </c>
      <c r="AD40" s="3">
        <v>12.526999999999999</v>
      </c>
    </row>
    <row r="41" spans="1:30" x14ac:dyDescent="0.55000000000000004">
      <c r="A41" s="57">
        <v>2007</v>
      </c>
      <c r="B41" s="29">
        <v>83.930999999999997</v>
      </c>
      <c r="C41" s="27">
        <v>0</v>
      </c>
      <c r="D41" s="18">
        <f t="shared" si="0"/>
        <v>0</v>
      </c>
      <c r="E41" s="30">
        <v>58.171999999999997</v>
      </c>
      <c r="I41" s="3">
        <v>15</v>
      </c>
      <c r="J41" s="3">
        <v>29.115505395349864</v>
      </c>
      <c r="K41" s="3">
        <v>-15.911505395349863</v>
      </c>
      <c r="L41" s="3">
        <v>-1.487318866045108</v>
      </c>
      <c r="N41" s="3">
        <v>26.851851851851855</v>
      </c>
      <c r="O41" s="3">
        <v>13.204000000000001</v>
      </c>
      <c r="X41" s="3">
        <v>13</v>
      </c>
      <c r="Y41" s="3">
        <v>19.705594124272661</v>
      </c>
      <c r="Z41" s="3">
        <v>-7.1785941242726619</v>
      </c>
      <c r="AA41" s="3">
        <v>-1.7103429746988006</v>
      </c>
      <c r="AC41" s="3">
        <v>23.148148148148149</v>
      </c>
      <c r="AD41" s="3">
        <v>12.624000000000001</v>
      </c>
    </row>
    <row r="42" spans="1:30" ht="18.5" thickBot="1" x14ac:dyDescent="0.6">
      <c r="A42" s="58">
        <v>2008</v>
      </c>
      <c r="B42" s="46">
        <v>81.018000000000001</v>
      </c>
      <c r="C42" s="47">
        <v>0</v>
      </c>
      <c r="D42" s="44">
        <f t="shared" si="0"/>
        <v>0</v>
      </c>
      <c r="E42" s="48">
        <v>63.957999999999998</v>
      </c>
      <c r="I42" s="3">
        <v>16</v>
      </c>
      <c r="J42" s="3">
        <v>31.06062306203971</v>
      </c>
      <c r="K42" s="3">
        <v>-17.503623062039708</v>
      </c>
      <c r="L42" s="3">
        <v>-1.6361411543072586</v>
      </c>
      <c r="N42" s="3">
        <v>28.703703703703706</v>
      </c>
      <c r="O42" s="3">
        <v>13.557</v>
      </c>
      <c r="X42" s="3">
        <v>14</v>
      </c>
      <c r="Y42" s="3">
        <v>20.073143310521264</v>
      </c>
      <c r="Z42" s="3">
        <v>-7.2321433105212645</v>
      </c>
      <c r="AA42" s="3">
        <v>-1.7231013885212862</v>
      </c>
      <c r="AC42" s="3">
        <v>25</v>
      </c>
      <c r="AD42" s="3">
        <v>12.840999999999999</v>
      </c>
    </row>
    <row r="43" spans="1:30" ht="18.5" thickTop="1" x14ac:dyDescent="0.55000000000000004">
      <c r="A43" s="59">
        <v>2009</v>
      </c>
      <c r="B43" s="49">
        <v>54.170999999999999</v>
      </c>
      <c r="C43" s="50">
        <v>1</v>
      </c>
      <c r="D43" s="45">
        <f t="shared" si="0"/>
        <v>60.673000000000002</v>
      </c>
      <c r="E43" s="51">
        <v>60.673000000000002</v>
      </c>
      <c r="I43" s="3">
        <v>17</v>
      </c>
      <c r="J43" s="3">
        <v>23.110804321295063</v>
      </c>
      <c r="K43" s="3">
        <v>-7.4828043212950632</v>
      </c>
      <c r="L43" s="3">
        <v>-0.69945085404920571</v>
      </c>
      <c r="N43" s="3">
        <v>30.555555555555557</v>
      </c>
      <c r="O43" s="3">
        <v>15.628</v>
      </c>
      <c r="X43" s="3">
        <v>15</v>
      </c>
      <c r="Y43" s="3">
        <v>24.255173547333111</v>
      </c>
      <c r="Z43" s="3">
        <v>-11.051173547333111</v>
      </c>
      <c r="AA43" s="3">
        <v>-2.6330081784326391</v>
      </c>
      <c r="AC43" s="3">
        <v>26.851851851851855</v>
      </c>
      <c r="AD43" s="3">
        <v>13.204000000000001</v>
      </c>
    </row>
    <row r="44" spans="1:30" x14ac:dyDescent="0.55000000000000004">
      <c r="A44" s="57">
        <v>2010</v>
      </c>
      <c r="B44" s="32">
        <v>67.400000000000006</v>
      </c>
      <c r="C44" s="27">
        <v>1</v>
      </c>
      <c r="D44" s="18">
        <f t="shared" si="0"/>
        <v>66.436000000000007</v>
      </c>
      <c r="E44" s="33">
        <v>66.436000000000007</v>
      </c>
      <c r="I44" s="3">
        <v>18</v>
      </c>
      <c r="J44" s="3">
        <v>20.755434982415579</v>
      </c>
      <c r="K44" s="3">
        <v>-3.092434982415579</v>
      </c>
      <c r="L44" s="3">
        <v>-0.28906359122429404</v>
      </c>
      <c r="N44" s="3">
        <v>32.407407407407405</v>
      </c>
      <c r="O44" s="3">
        <v>17.663</v>
      </c>
      <c r="X44" s="3">
        <v>16</v>
      </c>
      <c r="Y44" s="3">
        <v>25.514570023743769</v>
      </c>
      <c r="Z44" s="3">
        <v>-11.957570023743768</v>
      </c>
      <c r="AA44" s="3">
        <v>-2.848962558758855</v>
      </c>
      <c r="AC44" s="3">
        <v>28.703703703703706</v>
      </c>
      <c r="AD44" s="3">
        <v>13.557</v>
      </c>
    </row>
    <row r="45" spans="1:30" x14ac:dyDescent="0.55000000000000004">
      <c r="A45" s="57">
        <v>2011</v>
      </c>
      <c r="B45" s="18">
        <v>65.546000000000006</v>
      </c>
      <c r="C45" s="27">
        <v>1</v>
      </c>
      <c r="D45" s="18">
        <f t="shared" si="0"/>
        <v>73.831000000000003</v>
      </c>
      <c r="E45" s="28">
        <v>73.831000000000003</v>
      </c>
      <c r="I45" s="3">
        <v>19</v>
      </c>
      <c r="J45" s="3">
        <v>21.49961243429447</v>
      </c>
      <c r="K45" s="3">
        <v>-1.7446124342944707</v>
      </c>
      <c r="L45" s="3">
        <v>-0.16307664944269673</v>
      </c>
      <c r="N45" s="3">
        <v>34.25925925925926</v>
      </c>
      <c r="O45" s="3">
        <v>19.754999999999999</v>
      </c>
      <c r="X45" s="3">
        <v>17</v>
      </c>
      <c r="Y45" s="3">
        <v>20.367337091951345</v>
      </c>
      <c r="Z45" s="3">
        <v>-4.7393370919513451</v>
      </c>
      <c r="AA45" s="3">
        <v>-1.1291754011471875</v>
      </c>
      <c r="AC45" s="3">
        <v>30.555555555555557</v>
      </c>
      <c r="AD45" s="3">
        <v>15.628</v>
      </c>
    </row>
    <row r="46" spans="1:30" x14ac:dyDescent="0.55000000000000004">
      <c r="A46" s="57">
        <v>2012</v>
      </c>
      <c r="B46" s="18">
        <v>63.747999999999998</v>
      </c>
      <c r="C46" s="27">
        <v>1</v>
      </c>
      <c r="D46" s="18">
        <f t="shared" si="0"/>
        <v>75.358000000000004</v>
      </c>
      <c r="E46" s="28">
        <v>75.358000000000004</v>
      </c>
      <c r="I46" s="3">
        <v>20</v>
      </c>
      <c r="J46" s="3">
        <v>26.131640035412403</v>
      </c>
      <c r="K46" s="3">
        <v>-5.4936400354124011</v>
      </c>
      <c r="L46" s="3">
        <v>-0.51351486015380376</v>
      </c>
      <c r="N46" s="3">
        <v>36.111111111111107</v>
      </c>
      <c r="O46" s="3">
        <v>20.638000000000002</v>
      </c>
      <c r="X46" s="3">
        <v>18</v>
      </c>
      <c r="Y46" s="3">
        <v>18.84231683388203</v>
      </c>
      <c r="Z46" s="3">
        <v>-1.1793168338820301</v>
      </c>
      <c r="AA46" s="3">
        <v>-0.28097928742816747</v>
      </c>
      <c r="AC46" s="3">
        <v>32.407407407407405</v>
      </c>
      <c r="AD46" s="3">
        <v>17.663</v>
      </c>
    </row>
    <row r="47" spans="1:30" x14ac:dyDescent="0.55000000000000004">
      <c r="A47" s="57">
        <v>2013</v>
      </c>
      <c r="B47" s="18">
        <v>69.774000000000001</v>
      </c>
      <c r="C47" s="27">
        <v>1</v>
      </c>
      <c r="D47" s="18">
        <f t="shared" si="0"/>
        <v>77.528000000000006</v>
      </c>
      <c r="E47" s="28">
        <v>77.528000000000006</v>
      </c>
      <c r="I47" s="3">
        <v>21</v>
      </c>
      <c r="J47" s="3">
        <v>30.465519618950665</v>
      </c>
      <c r="K47" s="3">
        <v>-6.5745196189506672</v>
      </c>
      <c r="L47" s="3">
        <v>-0.61454946100239893</v>
      </c>
      <c r="N47" s="3">
        <v>37.962962962962962</v>
      </c>
      <c r="O47" s="3">
        <v>23.890999999999998</v>
      </c>
      <c r="X47" s="3">
        <v>19</v>
      </c>
      <c r="Y47" s="3">
        <v>19.324146019216336</v>
      </c>
      <c r="Z47" s="3">
        <v>0.4308539807836631</v>
      </c>
      <c r="AA47" s="3">
        <v>0.1026535372243258</v>
      </c>
      <c r="AC47" s="3">
        <v>34.25925925925926</v>
      </c>
      <c r="AD47" s="3">
        <v>19.754999999999999</v>
      </c>
    </row>
    <row r="48" spans="1:30" x14ac:dyDescent="0.55000000000000004">
      <c r="A48" s="57">
        <v>2014</v>
      </c>
      <c r="B48" s="18">
        <v>73.093000000000004</v>
      </c>
      <c r="C48" s="27">
        <v>1</v>
      </c>
      <c r="D48" s="18">
        <f t="shared" si="0"/>
        <v>79.488</v>
      </c>
      <c r="E48" s="28">
        <v>79.488</v>
      </c>
      <c r="I48" s="3">
        <v>22</v>
      </c>
      <c r="J48" s="3">
        <v>31.542430258448469</v>
      </c>
      <c r="K48" s="3">
        <v>-7.4514302584484682</v>
      </c>
      <c r="L48" s="3">
        <v>-0.69651818146940925</v>
      </c>
      <c r="N48" s="3">
        <v>39.81481481481481</v>
      </c>
      <c r="O48" s="3">
        <v>24.091000000000001</v>
      </c>
      <c r="X48" s="3">
        <v>20</v>
      </c>
      <c r="Y48" s="3">
        <v>22.323223833059988</v>
      </c>
      <c r="Z48" s="3">
        <v>-1.685223833059986</v>
      </c>
      <c r="AA48" s="3">
        <v>-0.40151465506641498</v>
      </c>
      <c r="AC48" s="3">
        <v>36.111111111111107</v>
      </c>
      <c r="AD48" s="3">
        <v>20.638000000000002</v>
      </c>
    </row>
    <row r="49" spans="1:30" x14ac:dyDescent="0.55000000000000004">
      <c r="A49" s="57">
        <v>2015</v>
      </c>
      <c r="B49" s="18">
        <v>75.614000000000004</v>
      </c>
      <c r="C49" s="27">
        <v>1</v>
      </c>
      <c r="D49" s="18">
        <f t="shared" si="0"/>
        <v>75.096000000000004</v>
      </c>
      <c r="E49" s="28">
        <v>75.096000000000004</v>
      </c>
      <c r="I49" s="3">
        <v>23</v>
      </c>
      <c r="J49" s="3">
        <v>32.320000288296285</v>
      </c>
      <c r="K49" s="3">
        <v>-6.5650002882962859</v>
      </c>
      <c r="L49" s="3">
        <v>-0.6136596470141813</v>
      </c>
      <c r="N49" s="3">
        <v>41.666666666666664</v>
      </c>
      <c r="O49" s="3">
        <v>25.754999999999999</v>
      </c>
      <c r="X49" s="3">
        <v>21</v>
      </c>
      <c r="Y49" s="3">
        <v>25.129261107907521</v>
      </c>
      <c r="Z49" s="3">
        <v>-1.2382611079075225</v>
      </c>
      <c r="AA49" s="3">
        <v>-0.29502311317356533</v>
      </c>
      <c r="AC49" s="3">
        <v>37.962962962962962</v>
      </c>
      <c r="AD49" s="3">
        <v>23.890999999999998</v>
      </c>
    </row>
    <row r="50" spans="1:30" x14ac:dyDescent="0.55000000000000004">
      <c r="A50" s="57">
        <v>2016</v>
      </c>
      <c r="B50" s="18">
        <v>70.036000000000001</v>
      </c>
      <c r="C50" s="27">
        <v>1</v>
      </c>
      <c r="D50" s="18">
        <f t="shared" si="0"/>
        <v>76.343000000000004</v>
      </c>
      <c r="E50" s="28">
        <v>76.343000000000004</v>
      </c>
      <c r="I50" s="3">
        <v>24</v>
      </c>
      <c r="J50" s="3">
        <v>28.968816570700653</v>
      </c>
      <c r="K50" s="3">
        <v>-2.7308165707006538</v>
      </c>
      <c r="L50" s="3">
        <v>-0.25526151702143074</v>
      </c>
      <c r="N50" s="3">
        <v>43.518518518518519</v>
      </c>
      <c r="O50" s="3">
        <v>26.238</v>
      </c>
      <c r="X50" s="3">
        <v>22</v>
      </c>
      <c r="Y50" s="3">
        <v>25.826523534761488</v>
      </c>
      <c r="Z50" s="3">
        <v>-1.7355235347614872</v>
      </c>
      <c r="AA50" s="3">
        <v>-0.4134988597651762</v>
      </c>
      <c r="AC50" s="3">
        <v>39.81481481481481</v>
      </c>
      <c r="AD50" s="3">
        <v>24.091000000000001</v>
      </c>
    </row>
    <row r="51" spans="1:30" x14ac:dyDescent="0.55000000000000004">
      <c r="A51" s="57">
        <v>2017</v>
      </c>
      <c r="B51" s="18">
        <v>78.286000000000001</v>
      </c>
      <c r="C51" s="27">
        <v>1</v>
      </c>
      <c r="D51" s="18">
        <f t="shared" si="0"/>
        <v>81.228999999999999</v>
      </c>
      <c r="E51" s="28">
        <v>81.228999999999999</v>
      </c>
      <c r="I51" s="3">
        <v>25</v>
      </c>
      <c r="J51" s="3">
        <v>29.321823823514997</v>
      </c>
      <c r="K51" s="3">
        <v>-1.3478238235149966</v>
      </c>
      <c r="L51" s="3">
        <v>-0.12598706099831153</v>
      </c>
      <c r="N51" s="3">
        <v>45.370370370370367</v>
      </c>
      <c r="O51" s="3">
        <v>27.974</v>
      </c>
      <c r="X51" s="3">
        <v>23</v>
      </c>
      <c r="Y51" s="3">
        <v>26.329973260463358</v>
      </c>
      <c r="Z51" s="3">
        <v>-0.57497326046335928</v>
      </c>
      <c r="AA51" s="3">
        <v>-0.136990817373006</v>
      </c>
      <c r="AC51" s="3">
        <v>41.666666666666664</v>
      </c>
      <c r="AD51" s="3">
        <v>25.754999999999999</v>
      </c>
    </row>
    <row r="52" spans="1:30" x14ac:dyDescent="0.55000000000000004">
      <c r="A52" s="57">
        <v>2018</v>
      </c>
      <c r="B52" s="18">
        <v>81.478999999999999</v>
      </c>
      <c r="C52" s="27">
        <v>1</v>
      </c>
      <c r="D52" s="18">
        <f t="shared" si="0"/>
        <v>86.216999999999999</v>
      </c>
      <c r="E52" s="28">
        <v>86.216999999999999</v>
      </c>
      <c r="I52" s="3">
        <v>26</v>
      </c>
      <c r="J52" s="3">
        <v>30.55377143215425</v>
      </c>
      <c r="K52" s="3">
        <v>0.47322856784575151</v>
      </c>
      <c r="L52" s="3">
        <v>4.4234769710362623E-2</v>
      </c>
      <c r="N52" s="3">
        <v>47.222222222222221</v>
      </c>
      <c r="O52" s="3">
        <v>31.027000000000001</v>
      </c>
      <c r="X52" s="3">
        <v>24</v>
      </c>
      <c r="Y52" s="3">
        <v>24.160197602147019</v>
      </c>
      <c r="Z52" s="3">
        <v>2.0778023978529809</v>
      </c>
      <c r="AA52" s="3">
        <v>0.49504884556211565</v>
      </c>
      <c r="AC52" s="3">
        <v>43.518518518518519</v>
      </c>
      <c r="AD52" s="3">
        <v>26.238</v>
      </c>
    </row>
    <row r="53" spans="1:30" x14ac:dyDescent="0.55000000000000004">
      <c r="A53" s="57">
        <v>2019</v>
      </c>
      <c r="B53" s="18">
        <v>76.932000000000002</v>
      </c>
      <c r="C53" s="27">
        <v>1</v>
      </c>
      <c r="D53" s="18">
        <f t="shared" si="0"/>
        <v>87.396000000000001</v>
      </c>
      <c r="E53" s="28">
        <v>87.396000000000001</v>
      </c>
      <c r="I53" s="3">
        <v>27</v>
      </c>
      <c r="J53" s="3">
        <v>34.370066057174178</v>
      </c>
      <c r="K53" s="3">
        <v>-2.6830660571741767</v>
      </c>
      <c r="L53" s="3">
        <v>-0.25079806508104885</v>
      </c>
      <c r="N53" s="3">
        <v>49.074074074074069</v>
      </c>
      <c r="O53" s="3">
        <v>31.361000000000001</v>
      </c>
      <c r="X53" s="3">
        <v>25</v>
      </c>
      <c r="Y53" s="3">
        <v>24.388757600318417</v>
      </c>
      <c r="Z53" s="3">
        <v>3.585242399681583</v>
      </c>
      <c r="AA53" s="3">
        <v>0.85420543977459662</v>
      </c>
      <c r="AC53" s="3">
        <v>45.370370370370367</v>
      </c>
      <c r="AD53" s="3">
        <v>27.974</v>
      </c>
    </row>
    <row r="54" spans="1:30" x14ac:dyDescent="0.55000000000000004">
      <c r="A54" s="57">
        <v>2020</v>
      </c>
      <c r="B54" s="18">
        <v>68.399000000000001</v>
      </c>
      <c r="C54" s="27">
        <v>1</v>
      </c>
      <c r="D54" s="18">
        <f t="shared" si="0"/>
        <v>85.117000000000004</v>
      </c>
      <c r="E54" s="28">
        <v>85.117000000000004</v>
      </c>
      <c r="I54" s="3">
        <v>28</v>
      </c>
      <c r="J54" s="3">
        <v>41.772485037642525</v>
      </c>
      <c r="K54" s="3">
        <v>-10.244485037642526</v>
      </c>
      <c r="L54" s="3">
        <v>-0.95759737943183654</v>
      </c>
      <c r="N54" s="3">
        <v>50.925925925925924</v>
      </c>
      <c r="O54" s="3">
        <v>31.527999999999999</v>
      </c>
      <c r="X54" s="3">
        <v>26</v>
      </c>
      <c r="Y54" s="3">
        <v>25.186401107450369</v>
      </c>
      <c r="Z54" s="3">
        <v>5.8405988925496324</v>
      </c>
      <c r="AA54" s="3">
        <v>1.3915576101633955</v>
      </c>
      <c r="AC54" s="3">
        <v>47.222222222222221</v>
      </c>
      <c r="AD54" s="3">
        <v>31.027000000000001</v>
      </c>
    </row>
    <row r="55" spans="1:30" x14ac:dyDescent="0.55000000000000004">
      <c r="A55" s="57">
        <v>2021</v>
      </c>
      <c r="B55" s="18">
        <v>83.090999999999994</v>
      </c>
      <c r="C55" s="27">
        <v>1</v>
      </c>
      <c r="D55" s="18">
        <f t="shared" si="0"/>
        <v>97.144000000000005</v>
      </c>
      <c r="E55" s="28">
        <v>97.144000000000005</v>
      </c>
      <c r="I55" s="3">
        <v>29</v>
      </c>
      <c r="J55" s="3">
        <v>41.423055561039135</v>
      </c>
      <c r="K55" s="3">
        <v>-10.062055561039134</v>
      </c>
      <c r="L55" s="3">
        <v>-0.94054488844916329</v>
      </c>
      <c r="N55" s="3">
        <v>52.777777777777779</v>
      </c>
      <c r="O55" s="3">
        <v>31.687000000000001</v>
      </c>
      <c r="X55" s="3">
        <v>27</v>
      </c>
      <c r="Y55" s="3">
        <v>27.657320006600646</v>
      </c>
      <c r="Z55" s="3">
        <v>4.0296799933993555</v>
      </c>
      <c r="AA55" s="3">
        <v>0.96009535400404189</v>
      </c>
      <c r="AC55" s="3">
        <v>49.074074074074069</v>
      </c>
      <c r="AD55" s="3">
        <v>31.361000000000001</v>
      </c>
    </row>
    <row r="56" spans="1:30" x14ac:dyDescent="0.55000000000000004">
      <c r="A56" s="57">
        <v>2022</v>
      </c>
      <c r="B56" s="18">
        <v>98.174000000000007</v>
      </c>
      <c r="C56" s="27">
        <v>1</v>
      </c>
      <c r="D56" s="18">
        <f t="shared" si="0"/>
        <v>100.86799999999999</v>
      </c>
      <c r="E56" s="28">
        <v>100.86799999999999</v>
      </c>
      <c r="I56" s="3">
        <v>30</v>
      </c>
      <c r="J56" s="3">
        <v>37.729597919262034</v>
      </c>
      <c r="K56" s="3">
        <v>-5.1545979192620308</v>
      </c>
      <c r="L56" s="3">
        <v>-0.48182309226604164</v>
      </c>
      <c r="N56" s="3">
        <v>54.629629629629626</v>
      </c>
      <c r="O56" s="3">
        <v>32.575000000000003</v>
      </c>
      <c r="X56" s="3">
        <v>28</v>
      </c>
      <c r="Y56" s="3">
        <v>32.450130508796207</v>
      </c>
      <c r="Z56" s="3">
        <v>-0.92213050879620795</v>
      </c>
      <c r="AA56" s="3">
        <v>-0.21970310762413012</v>
      </c>
      <c r="AC56" s="3">
        <v>50.925925925925924</v>
      </c>
      <c r="AD56" s="3">
        <v>31.527999999999999</v>
      </c>
    </row>
    <row r="57" spans="1:30" x14ac:dyDescent="0.55000000000000004">
      <c r="A57" s="60">
        <v>2023</v>
      </c>
      <c r="B57" s="23">
        <v>100.873</v>
      </c>
      <c r="C57" s="31">
        <v>1</v>
      </c>
      <c r="D57" s="23">
        <f t="shared" si="0"/>
        <v>105.188</v>
      </c>
      <c r="E57" s="34">
        <v>105.188</v>
      </c>
      <c r="I57" s="3">
        <v>31</v>
      </c>
      <c r="J57" s="3">
        <v>42.626380959990733</v>
      </c>
      <c r="K57" s="3">
        <v>-9.0973809599907298</v>
      </c>
      <c r="L57" s="3">
        <v>-0.85037248187390968</v>
      </c>
      <c r="N57" s="3">
        <v>56.481481481481481</v>
      </c>
      <c r="O57" s="3">
        <v>33.372</v>
      </c>
      <c r="X57" s="3">
        <v>29</v>
      </c>
      <c r="Y57" s="3">
        <v>32.223886997092748</v>
      </c>
      <c r="Z57" s="3">
        <v>-0.86288699709274752</v>
      </c>
      <c r="AA57" s="3">
        <v>-0.20558798671265691</v>
      </c>
      <c r="AC57" s="3">
        <v>52.777777777777779</v>
      </c>
      <c r="AD57" s="3">
        <v>31.687000000000001</v>
      </c>
    </row>
    <row r="58" spans="1:30" x14ac:dyDescent="0.55000000000000004">
      <c r="I58" s="3">
        <v>32</v>
      </c>
      <c r="J58" s="3">
        <v>39.436197171888132</v>
      </c>
      <c r="K58" s="3">
        <v>-6.0641971718881322</v>
      </c>
      <c r="L58" s="3">
        <v>-0.56684736214855724</v>
      </c>
      <c r="N58" s="3">
        <v>58.333333333333329</v>
      </c>
      <c r="O58" s="3">
        <v>33.529000000000003</v>
      </c>
      <c r="X58" s="3">
        <v>30</v>
      </c>
      <c r="Y58" s="3">
        <v>29.832500800008876</v>
      </c>
      <c r="Z58" s="3">
        <v>2.7424991999911263</v>
      </c>
      <c r="AA58" s="3">
        <v>0.65341683324339761</v>
      </c>
      <c r="AC58" s="3">
        <v>54.629629629629626</v>
      </c>
      <c r="AD58" s="3">
        <v>32.575000000000003</v>
      </c>
    </row>
    <row r="59" spans="1:30" x14ac:dyDescent="0.55000000000000004">
      <c r="I59" s="3">
        <v>33</v>
      </c>
      <c r="J59" s="3">
        <v>43.169010351985754</v>
      </c>
      <c r="K59" s="3">
        <v>-8.4510103519857509</v>
      </c>
      <c r="L59" s="3">
        <v>-0.78995335899042629</v>
      </c>
      <c r="N59" s="3">
        <v>60.185185185185183</v>
      </c>
      <c r="O59" s="3">
        <v>34.718000000000004</v>
      </c>
      <c r="X59" s="3">
        <v>31</v>
      </c>
      <c r="Y59" s="3">
        <v>33.002998612481079</v>
      </c>
      <c r="Z59" s="3">
        <v>0.52600138751892445</v>
      </c>
      <c r="AA59" s="3">
        <v>0.12532297581540255</v>
      </c>
      <c r="AC59" s="3">
        <v>56.481481481481481</v>
      </c>
      <c r="AD59" s="3">
        <v>33.372</v>
      </c>
    </row>
    <row r="60" spans="1:30" x14ac:dyDescent="0.55000000000000004">
      <c r="B60" s="14">
        <f>$K$15</f>
        <v>6065.8300290830412</v>
      </c>
      <c r="C60" s="15"/>
      <c r="D60" s="16">
        <f>$J$15</f>
        <v>52</v>
      </c>
      <c r="I60" s="3">
        <v>34</v>
      </c>
      <c r="J60" s="3">
        <v>46.077742411493134</v>
      </c>
      <c r="K60" s="3">
        <v>-7.1037424114931369</v>
      </c>
      <c r="L60" s="3">
        <v>-0.66401825883968768</v>
      </c>
      <c r="N60" s="3">
        <v>62.037037037037038</v>
      </c>
      <c r="O60" s="3">
        <v>38.973999999999997</v>
      </c>
      <c r="X60" s="3">
        <v>32</v>
      </c>
      <c r="Y60" s="3">
        <v>30.937464845222639</v>
      </c>
      <c r="Z60" s="3">
        <v>2.434535154777361</v>
      </c>
      <c r="AA60" s="3">
        <v>0.58004255799217563</v>
      </c>
      <c r="AC60" s="3">
        <v>58.333333333333329</v>
      </c>
      <c r="AD60" s="3">
        <v>33.529000000000003</v>
      </c>
    </row>
    <row r="61" spans="1:30" x14ac:dyDescent="0.55000000000000004">
      <c r="B61" s="17">
        <f>$Z$15</f>
        <v>933.65892202111161</v>
      </c>
      <c r="C61" s="18"/>
      <c r="D61" s="19">
        <f>$Y$15</f>
        <v>50</v>
      </c>
      <c r="I61" s="3">
        <v>35</v>
      </c>
      <c r="J61" s="3">
        <v>53.975087101143743</v>
      </c>
      <c r="K61" s="3">
        <v>-10.087087101143744</v>
      </c>
      <c r="L61" s="3">
        <v>-0.94288469734333824</v>
      </c>
      <c r="N61" s="3">
        <v>63.888888888888886</v>
      </c>
      <c r="O61" s="3">
        <v>43.887999999999998</v>
      </c>
      <c r="X61" s="3">
        <v>33</v>
      </c>
      <c r="Y61" s="3">
        <v>33.354332393454001</v>
      </c>
      <c r="Z61" s="3">
        <v>1.3636676065460023</v>
      </c>
      <c r="AA61" s="3">
        <v>0.32490196134561328</v>
      </c>
      <c r="AC61" s="3">
        <v>60.185185185185183</v>
      </c>
      <c r="AD61" s="3">
        <v>34.718000000000004</v>
      </c>
    </row>
    <row r="62" spans="1:30" x14ac:dyDescent="0.55000000000000004">
      <c r="B62" s="20">
        <f>+B60-B61</f>
        <v>5132.1711070619294</v>
      </c>
      <c r="C62" s="18"/>
      <c r="D62" s="21">
        <f>+D60-D61</f>
        <v>2</v>
      </c>
      <c r="I62" s="3">
        <v>36</v>
      </c>
      <c r="J62" s="3">
        <v>59.326247720663872</v>
      </c>
      <c r="K62" s="3">
        <v>-11.76924772066387</v>
      </c>
      <c r="L62" s="3">
        <v>-1.1001236991201024</v>
      </c>
      <c r="N62" s="3">
        <v>65.740740740740733</v>
      </c>
      <c r="O62" s="3">
        <v>47.557000000000002</v>
      </c>
      <c r="X62" s="3">
        <v>34</v>
      </c>
      <c r="Y62" s="3">
        <v>35.237635891900112</v>
      </c>
      <c r="Z62" s="3">
        <v>3.7363641080998846</v>
      </c>
      <c r="AA62" s="3">
        <v>0.89021109044145486</v>
      </c>
      <c r="AC62" s="3">
        <v>62.037037037037038</v>
      </c>
      <c r="AD62" s="3">
        <v>38.973999999999997</v>
      </c>
    </row>
    <row r="63" spans="1:30" x14ac:dyDescent="0.55000000000000004">
      <c r="A63" s="180" t="s">
        <v>61</v>
      </c>
      <c r="B63" s="22">
        <f>(B62/D62)/(B61/D61)</f>
        <v>137.42093033160887</v>
      </c>
      <c r="C63" s="23"/>
      <c r="D63" s="24"/>
      <c r="I63" s="3">
        <v>37</v>
      </c>
      <c r="J63" s="3">
        <v>70.762013082950148</v>
      </c>
      <c r="K63" s="3">
        <v>-19.20601308295015</v>
      </c>
      <c r="L63" s="3">
        <v>-1.7952710878085225</v>
      </c>
      <c r="N63" s="3">
        <v>67.592592592592595</v>
      </c>
      <c r="O63" s="3">
        <v>51.555999999999997</v>
      </c>
      <c r="X63" s="3">
        <v>35</v>
      </c>
      <c r="Y63" s="3">
        <v>40.350893688829217</v>
      </c>
      <c r="Z63" s="3">
        <v>3.5371063111707812</v>
      </c>
      <c r="AA63" s="3">
        <v>0.84273672885590112</v>
      </c>
      <c r="AC63" s="3">
        <v>63.888888888888886</v>
      </c>
      <c r="AD63" s="3">
        <v>43.887999999999998</v>
      </c>
    </row>
    <row r="64" spans="1:30" ht="18.5" thickBot="1" x14ac:dyDescent="0.6">
      <c r="A64" s="180" t="s">
        <v>62</v>
      </c>
      <c r="B64" s="13">
        <f>_xlfn.F.DIST.RT(B63,D62,D61)</f>
        <v>4.8133824796399302E-21</v>
      </c>
      <c r="C64"/>
      <c r="I64" s="3">
        <v>38</v>
      </c>
      <c r="J64" s="3">
        <v>81.119675213668302</v>
      </c>
      <c r="K64" s="3">
        <v>-22.947675213668305</v>
      </c>
      <c r="L64" s="3">
        <v>-2.1450208153867836</v>
      </c>
      <c r="N64" s="3">
        <v>69.444444444444443</v>
      </c>
      <c r="O64" s="3">
        <v>58.171999999999997</v>
      </c>
      <c r="X64" s="3">
        <v>36</v>
      </c>
      <c r="Y64" s="3">
        <v>43.81558528273149</v>
      </c>
      <c r="Z64" s="3">
        <v>3.7414147172685119</v>
      </c>
      <c r="AA64" s="3">
        <v>0.8914144282761296</v>
      </c>
      <c r="AC64" s="3">
        <v>65.740740740740733</v>
      </c>
      <c r="AD64" s="3">
        <v>47.557000000000002</v>
      </c>
    </row>
    <row r="65" spans="1:30" x14ac:dyDescent="0.55000000000000004">
      <c r="I65" s="3">
        <v>39</v>
      </c>
      <c r="J65" s="3">
        <v>77.64565451282985</v>
      </c>
      <c r="K65" s="3">
        <v>-13.687654512829852</v>
      </c>
      <c r="L65" s="3">
        <v>-1.2794456767609743</v>
      </c>
      <c r="N65" s="3">
        <v>71.296296296296291</v>
      </c>
      <c r="O65" s="3">
        <v>60.673000000000002</v>
      </c>
      <c r="X65" s="3">
        <v>37</v>
      </c>
      <c r="Y65" s="3">
        <v>51.219848196466486</v>
      </c>
      <c r="Z65" s="3">
        <v>0.33615180353351093</v>
      </c>
      <c r="AA65" s="3">
        <v>8.0090177220337622E-2</v>
      </c>
      <c r="AC65" s="3">
        <v>67.592592592592595</v>
      </c>
      <c r="AD65" s="3">
        <v>51.555999999999997</v>
      </c>
    </row>
    <row r="66" spans="1:30" ht="18.5" thickBot="1" x14ac:dyDescent="0.6">
      <c r="I66" s="3">
        <v>40</v>
      </c>
      <c r="J66" s="3">
        <v>45.628135200982967</v>
      </c>
      <c r="K66" s="3">
        <v>15.044864799017034</v>
      </c>
      <c r="L66" s="3">
        <v>1.4063101319888631</v>
      </c>
      <c r="N66" s="3">
        <v>73.148148148148152</v>
      </c>
      <c r="O66" s="3">
        <v>63.957999999999998</v>
      </c>
      <c r="X66" s="3">
        <v>38</v>
      </c>
      <c r="Y66" s="3">
        <v>57.926076521191533</v>
      </c>
      <c r="Z66" s="3">
        <v>0.24592347880846432</v>
      </c>
      <c r="AA66" s="3">
        <v>5.8592739331973731E-2</v>
      </c>
      <c r="AC66" s="3">
        <v>69.444444444444443</v>
      </c>
      <c r="AD66" s="3">
        <v>58.171999999999997</v>
      </c>
    </row>
    <row r="67" spans="1:30" x14ac:dyDescent="0.55000000000000004">
      <c r="A67" s="173">
        <v>2007</v>
      </c>
      <c r="B67" s="177"/>
      <c r="I67" s="3">
        <v>41</v>
      </c>
      <c r="J67" s="3">
        <v>61.404935699229426</v>
      </c>
      <c r="K67" s="3">
        <v>5.0310643007705806</v>
      </c>
      <c r="L67" s="3">
        <v>0.47027585793415694</v>
      </c>
      <c r="N67" s="3">
        <v>75</v>
      </c>
      <c r="O67" s="3">
        <v>66.436000000000007</v>
      </c>
      <c r="X67" s="3">
        <v>39</v>
      </c>
      <c r="Y67" s="3">
        <v>55.676768160808805</v>
      </c>
      <c r="Z67" s="3">
        <v>8.281231839191193</v>
      </c>
      <c r="AA67" s="3">
        <v>1.9730530035291221</v>
      </c>
      <c r="AC67" s="3">
        <v>71.296296296296291</v>
      </c>
      <c r="AD67" s="3">
        <v>60.673000000000002</v>
      </c>
    </row>
    <row r="68" spans="1:30" x14ac:dyDescent="0.55000000000000004">
      <c r="A68" s="174"/>
      <c r="B68" s="179">
        <v>1.61414919288523E-19</v>
      </c>
      <c r="I68" s="3">
        <v>42</v>
      </c>
      <c r="J68" s="3">
        <v>59.19387000085851</v>
      </c>
      <c r="K68" s="3">
        <v>14.637129999141493</v>
      </c>
      <c r="L68" s="3">
        <v>1.3681973547795334</v>
      </c>
      <c r="N68" s="3">
        <v>76.851851851851848</v>
      </c>
      <c r="O68" s="3">
        <v>73.831000000000003</v>
      </c>
      <c r="X68" s="3">
        <v>40</v>
      </c>
      <c r="Y68" s="3">
        <v>59.673032242556218</v>
      </c>
      <c r="Z68" s="3">
        <v>0.99996775744378397</v>
      </c>
      <c r="AA68" s="3">
        <v>0.23824829754427398</v>
      </c>
      <c r="AC68" s="3">
        <v>73.148148148148152</v>
      </c>
      <c r="AD68" s="3">
        <v>63.957999999999998</v>
      </c>
    </row>
    <row r="69" spans="1:30" x14ac:dyDescent="0.55000000000000004">
      <c r="A69" s="174">
        <v>2008</v>
      </c>
      <c r="B69" s="179"/>
      <c r="I69" s="3">
        <v>43</v>
      </c>
      <c r="J69" s="3">
        <v>57.049589458425416</v>
      </c>
      <c r="K69" s="3">
        <v>18.308410541574588</v>
      </c>
      <c r="L69" s="3">
        <v>1.7113682036484814</v>
      </c>
      <c r="N69" s="3">
        <v>78.703703703703695</v>
      </c>
      <c r="O69" s="3">
        <v>75.096000000000004</v>
      </c>
      <c r="X69" s="3">
        <v>41</v>
      </c>
      <c r="Y69" s="3">
        <v>71.525712587975462</v>
      </c>
      <c r="Z69" s="3">
        <v>-5.0897125879754554</v>
      </c>
      <c r="AA69" s="3">
        <v>-1.2126544581543508</v>
      </c>
      <c r="AC69" s="3">
        <v>75</v>
      </c>
      <c r="AD69" s="3">
        <v>66.436000000000007</v>
      </c>
    </row>
    <row r="70" spans="1:30" x14ac:dyDescent="0.55000000000000004">
      <c r="A70" s="174"/>
      <c r="B70" s="179">
        <v>4.8133824796399302E-21</v>
      </c>
      <c r="I70" s="3">
        <v>44</v>
      </c>
      <c r="J70" s="3">
        <v>64.236149274166081</v>
      </c>
      <c r="K70" s="3">
        <v>13.291850725833925</v>
      </c>
      <c r="L70" s="3">
        <v>1.2424481441564739</v>
      </c>
      <c r="N70" s="3">
        <v>80.555555555555557</v>
      </c>
      <c r="O70" s="3">
        <v>75.358000000000004</v>
      </c>
      <c r="X70" s="3">
        <v>42</v>
      </c>
      <c r="Y70" s="3">
        <v>72.195657947821132</v>
      </c>
      <c r="Z70" s="3">
        <v>1.6353420521788706</v>
      </c>
      <c r="AA70" s="3">
        <v>0.38963002250207918</v>
      </c>
      <c r="AC70" s="3">
        <v>76.851851851851848</v>
      </c>
      <c r="AD70" s="3">
        <v>73.831000000000003</v>
      </c>
    </row>
    <row r="71" spans="1:30" x14ac:dyDescent="0.55000000000000004">
      <c r="A71" s="174">
        <v>2009</v>
      </c>
      <c r="B71" s="179"/>
      <c r="I71" s="3">
        <v>45</v>
      </c>
      <c r="J71" s="3">
        <v>68.194362355553935</v>
      </c>
      <c r="K71" s="3">
        <v>11.293637644446065</v>
      </c>
      <c r="L71" s="3">
        <v>1.0556663192767957</v>
      </c>
      <c r="N71" s="3">
        <v>82.407407407407405</v>
      </c>
      <c r="O71" s="3">
        <v>76.343000000000004</v>
      </c>
      <c r="X71" s="3">
        <v>43</v>
      </c>
      <c r="Y71" s="3">
        <v>71.241257979391008</v>
      </c>
      <c r="Z71" s="3">
        <v>4.1167420206089957</v>
      </c>
      <c r="AA71" s="3">
        <v>0.98083840257640165</v>
      </c>
      <c r="AC71" s="3">
        <v>78.703703703703695</v>
      </c>
      <c r="AD71" s="3">
        <v>75.096000000000004</v>
      </c>
    </row>
    <row r="72" spans="1:30" x14ac:dyDescent="0.55000000000000004">
      <c r="A72" s="174"/>
      <c r="B72" s="179">
        <v>2.0282250697169495E-15</v>
      </c>
      <c r="I72" s="3">
        <v>46</v>
      </c>
      <c r="J72" s="3">
        <v>71.200886964827447</v>
      </c>
      <c r="K72" s="3">
        <v>3.8951130351725567</v>
      </c>
      <c r="L72" s="3">
        <v>0.36409346310396562</v>
      </c>
      <c r="N72" s="3">
        <v>84.259259259259252</v>
      </c>
      <c r="O72" s="3">
        <v>77.528000000000006</v>
      </c>
      <c r="X72" s="3">
        <v>44</v>
      </c>
      <c r="Y72" s="3">
        <v>76.510984450295723</v>
      </c>
      <c r="Z72" s="3">
        <v>1.0170155497042828</v>
      </c>
      <c r="AA72" s="3">
        <v>0.24231003598805639</v>
      </c>
      <c r="AC72" s="3">
        <v>80.555555555555557</v>
      </c>
      <c r="AD72" s="3">
        <v>75.358000000000004</v>
      </c>
    </row>
    <row r="73" spans="1:30" ht="18.5" thickBot="1" x14ac:dyDescent="0.6">
      <c r="A73" s="175">
        <v>2010</v>
      </c>
      <c r="B73" s="178"/>
      <c r="I73" s="3">
        <v>47</v>
      </c>
      <c r="J73" s="3">
        <v>64.548608396589586</v>
      </c>
      <c r="K73" s="3">
        <v>11.794391603410418</v>
      </c>
      <c r="L73" s="3">
        <v>1.1024740091784766</v>
      </c>
      <c r="N73" s="3">
        <v>86.111111111111114</v>
      </c>
      <c r="O73" s="3">
        <v>79.488</v>
      </c>
      <c r="X73" s="3">
        <v>45</v>
      </c>
      <c r="Y73" s="3">
        <v>79.630789514730253</v>
      </c>
      <c r="Z73" s="3">
        <v>-0.14278951473025359</v>
      </c>
      <c r="AA73" s="3">
        <v>-3.4020455698111289E-2</v>
      </c>
      <c r="AC73" s="3">
        <v>82.407407407407405</v>
      </c>
      <c r="AD73" s="3">
        <v>76.343000000000004</v>
      </c>
    </row>
    <row r="74" spans="1:30" x14ac:dyDescent="0.55000000000000004">
      <c r="I74" s="3">
        <v>48</v>
      </c>
      <c r="J74" s="3">
        <v>74.387492976719088</v>
      </c>
      <c r="K74" s="3">
        <v>6.8415070232809114</v>
      </c>
      <c r="L74" s="3">
        <v>0.63950595591537163</v>
      </c>
      <c r="N74" s="3">
        <v>87.962962962962962</v>
      </c>
      <c r="O74" s="3">
        <v>81.228999999999999</v>
      </c>
      <c r="X74" s="3">
        <v>46</v>
      </c>
      <c r="Y74" s="3">
        <v>80.329278151075499</v>
      </c>
      <c r="Z74" s="3">
        <v>-5.2332781510754955</v>
      </c>
      <c r="AA74" s="3">
        <v>-1.2468598120169652</v>
      </c>
      <c r="AC74" s="3">
        <v>84.259259259259252</v>
      </c>
      <c r="AD74" s="3">
        <v>77.528000000000006</v>
      </c>
    </row>
    <row r="75" spans="1:30" x14ac:dyDescent="0.55000000000000004">
      <c r="I75" s="3">
        <v>49</v>
      </c>
      <c r="J75" s="3">
        <v>78.195439457246792</v>
      </c>
      <c r="K75" s="3">
        <v>8.0215605427532068</v>
      </c>
      <c r="L75" s="3">
        <v>0.7498107837016228</v>
      </c>
      <c r="N75" s="3">
        <v>89.81481481481481</v>
      </c>
      <c r="O75" s="3">
        <v>85.117000000000004</v>
      </c>
      <c r="X75" s="3">
        <v>47</v>
      </c>
      <c r="Y75" s="3">
        <v>76.376533966063789</v>
      </c>
      <c r="Z75" s="3">
        <v>-3.353396606378567E-2</v>
      </c>
      <c r="AA75" s="3">
        <v>-7.9896679319218372E-3</v>
      </c>
      <c r="AC75" s="3">
        <v>86.111111111111114</v>
      </c>
      <c r="AD75" s="3">
        <v>79.488</v>
      </c>
    </row>
    <row r="76" spans="1:30" x14ac:dyDescent="0.55000000000000004">
      <c r="I76" s="3">
        <v>50</v>
      </c>
      <c r="J76" s="3">
        <v>72.772723313507541</v>
      </c>
      <c r="K76" s="3">
        <v>14.62327668649246</v>
      </c>
      <c r="L76" s="3">
        <v>1.366902424303241</v>
      </c>
      <c r="N76" s="3">
        <v>91.666666666666671</v>
      </c>
      <c r="O76" s="3">
        <v>86.216999999999999</v>
      </c>
      <c r="X76" s="3">
        <v>48</v>
      </c>
      <c r="Y76" s="3">
        <v>84.135390361392879</v>
      </c>
      <c r="Z76" s="3">
        <v>-2.9063903613928801</v>
      </c>
      <c r="AA76" s="3">
        <v>-0.69246488243884052</v>
      </c>
      <c r="AC76" s="3">
        <v>87.962962962962962</v>
      </c>
      <c r="AD76" s="3">
        <v>81.228999999999999</v>
      </c>
    </row>
    <row r="77" spans="1:30" x14ac:dyDescent="0.55000000000000004">
      <c r="I77" s="3">
        <v>51</v>
      </c>
      <c r="J77" s="3">
        <v>62.596335177477826</v>
      </c>
      <c r="K77" s="3">
        <v>22.520664822522178</v>
      </c>
      <c r="L77" s="3">
        <v>2.1051062633083522</v>
      </c>
      <c r="N77" s="3">
        <v>93.518518518518519</v>
      </c>
      <c r="O77" s="3">
        <v>87.396000000000001</v>
      </c>
      <c r="X77" s="3">
        <v>49</v>
      </c>
      <c r="Y77" s="3">
        <v>88.018409409729799</v>
      </c>
      <c r="Z77" s="3">
        <v>-1.8014094097297999</v>
      </c>
      <c r="AA77" s="3">
        <v>-0.42919656344268486</v>
      </c>
      <c r="AC77" s="3">
        <v>89.81481481481481</v>
      </c>
      <c r="AD77" s="3">
        <v>85.117000000000004</v>
      </c>
    </row>
    <row r="78" spans="1:30" x14ac:dyDescent="0.55000000000000004">
      <c r="I78" s="3">
        <v>52</v>
      </c>
      <c r="J78" s="3">
        <v>80.117897874600573</v>
      </c>
      <c r="K78" s="3">
        <v>17.026102125399433</v>
      </c>
      <c r="L78" s="3">
        <v>1.5915051578789021</v>
      </c>
      <c r="N78" s="3">
        <v>95.370370370370367</v>
      </c>
      <c r="O78" s="3">
        <v>97.144000000000005</v>
      </c>
      <c r="X78" s="3">
        <v>50</v>
      </c>
      <c r="Y78" s="3">
        <v>84.842439956990589</v>
      </c>
      <c r="Z78" s="3">
        <v>2.5535600430094121</v>
      </c>
      <c r="AA78" s="3">
        <v>0.60840094932588595</v>
      </c>
      <c r="AC78" s="3">
        <v>91.666666666666671</v>
      </c>
      <c r="AD78" s="3">
        <v>86.216999999999999</v>
      </c>
    </row>
    <row r="79" spans="1:30" x14ac:dyDescent="0.55000000000000004">
      <c r="I79" s="3">
        <v>53</v>
      </c>
      <c r="J79" s="3">
        <v>98.105764071217962</v>
      </c>
      <c r="K79" s="3">
        <v>2.7622359287820331</v>
      </c>
      <c r="L79" s="3">
        <v>0.25819842354739148</v>
      </c>
      <c r="N79" s="3">
        <v>97.222222222222214</v>
      </c>
      <c r="O79" s="3">
        <v>100.86799999999999</v>
      </c>
      <c r="X79" s="3">
        <v>51</v>
      </c>
      <c r="Y79" s="3">
        <v>77.605927003537573</v>
      </c>
      <c r="Z79" s="3">
        <v>7.5110729964624312</v>
      </c>
      <c r="AA79" s="3">
        <v>1.789558054064103</v>
      </c>
      <c r="AC79" s="3">
        <v>93.518518518518519</v>
      </c>
      <c r="AD79" s="3">
        <v>87.396000000000001</v>
      </c>
    </row>
    <row r="80" spans="1:30" ht="18.5" thickBot="1" x14ac:dyDescent="0.6">
      <c r="I80" s="4">
        <v>54</v>
      </c>
      <c r="J80" s="4">
        <v>101.3245700690082</v>
      </c>
      <c r="K80" s="4">
        <v>3.8634299309917992</v>
      </c>
      <c r="L80" s="4">
        <v>0.36113190306221843</v>
      </c>
      <c r="N80" s="4">
        <v>99.074074074074076</v>
      </c>
      <c r="O80" s="4">
        <v>105.188</v>
      </c>
      <c r="X80" s="3">
        <v>52</v>
      </c>
      <c r="Y80" s="3">
        <v>92.36840349830257</v>
      </c>
      <c r="Z80" s="3">
        <v>4.7755965016974358</v>
      </c>
      <c r="AA80" s="3">
        <v>1.13781442233328</v>
      </c>
      <c r="AC80" s="3">
        <v>95.370370370370367</v>
      </c>
      <c r="AD80" s="3">
        <v>97.144000000000005</v>
      </c>
    </row>
    <row r="81" spans="24:30" x14ac:dyDescent="0.55000000000000004">
      <c r="X81" s="3">
        <v>53</v>
      </c>
      <c r="Y81" s="3">
        <v>105.07322314758824</v>
      </c>
      <c r="Z81" s="3">
        <v>-4.2052231475882422</v>
      </c>
      <c r="AA81" s="3">
        <v>-1.0019195601544142</v>
      </c>
      <c r="AC81" s="3">
        <v>97.222222222222214</v>
      </c>
      <c r="AD81" s="3">
        <v>100.86799999999999</v>
      </c>
    </row>
    <row r="82" spans="24:30" ht="18.5" thickBot="1" x14ac:dyDescent="0.6">
      <c r="X82" s="4">
        <v>54</v>
      </c>
      <c r="Y82" s="4">
        <v>108.38495978254926</v>
      </c>
      <c r="Z82" s="4">
        <v>-3.1969597825492571</v>
      </c>
      <c r="AA82" s="4">
        <v>-0.76169478449678141</v>
      </c>
      <c r="AC82" s="4">
        <v>99.074074074074076</v>
      </c>
      <c r="AD82" s="4">
        <v>105.188</v>
      </c>
    </row>
  </sheetData>
  <sortState xmlns:xlrd2="http://schemas.microsoft.com/office/spreadsheetml/2017/richdata2" ref="AD29:AD82">
    <sortCondition ref="AD29"/>
  </sortState>
  <phoneticPr fontId="1"/>
  <pageMargins left="0.51181102362204722" right="0.51181102362204722" top="0.74803149606299213" bottom="0.55118110236220474" header="0.31496062992125984" footer="0.11811023622047245"/>
  <pageSetup paperSize="8"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A0FC-4DB4-4A84-BCFA-42A246A817F2}">
  <sheetPr>
    <pageSetUpPr fitToPage="1"/>
  </sheetPr>
  <dimension ref="A1:AF82"/>
  <sheetViews>
    <sheetView zoomScale="80" zoomScaleNormal="80" workbookViewId="0"/>
  </sheetViews>
  <sheetFormatPr defaultRowHeight="18" x14ac:dyDescent="0.55000000000000004"/>
  <cols>
    <col min="2" max="2" width="8" customWidth="1"/>
    <col min="3" max="3" width="6.08203125" style="2" customWidth="1"/>
    <col min="4" max="4" width="7.1640625" customWidth="1"/>
    <col min="6" max="8" width="4" customWidth="1"/>
    <col min="23" max="23" width="3.1640625" customWidth="1"/>
  </cols>
  <sheetData>
    <row r="1" spans="1:29" x14ac:dyDescent="0.55000000000000004">
      <c r="B1" s="194" t="s">
        <v>56</v>
      </c>
      <c r="C1" s="197"/>
      <c r="D1" s="198"/>
      <c r="E1" s="196" t="s">
        <v>55</v>
      </c>
    </row>
    <row r="2" spans="1:29" x14ac:dyDescent="0.55000000000000004">
      <c r="B2" s="1" t="s">
        <v>50</v>
      </c>
      <c r="D2" s="1"/>
      <c r="E2" s="1" t="s">
        <v>3</v>
      </c>
    </row>
    <row r="3" spans="1:29" x14ac:dyDescent="0.55000000000000004">
      <c r="A3" s="61" t="s">
        <v>0</v>
      </c>
      <c r="B3" s="64" t="s">
        <v>2</v>
      </c>
      <c r="C3" s="64" t="s">
        <v>4</v>
      </c>
      <c r="D3" s="64" t="s">
        <v>5</v>
      </c>
      <c r="E3" s="183" t="s">
        <v>1</v>
      </c>
      <c r="I3" t="s">
        <v>6</v>
      </c>
      <c r="X3" t="s">
        <v>6</v>
      </c>
    </row>
    <row r="4" spans="1:29" ht="18.5" thickBot="1" x14ac:dyDescent="0.6">
      <c r="A4" s="56">
        <v>1970</v>
      </c>
      <c r="B4" s="15">
        <v>6.9539999999999997</v>
      </c>
      <c r="C4" s="25">
        <v>0</v>
      </c>
      <c r="D4" s="15">
        <f t="shared" ref="D4:D57" si="0">+E4*C4</f>
        <v>0</v>
      </c>
      <c r="E4" s="26">
        <v>3.4209999999999998</v>
      </c>
    </row>
    <row r="5" spans="1:29" x14ac:dyDescent="0.55000000000000004">
      <c r="A5" s="57">
        <v>1971</v>
      </c>
      <c r="B5" s="18">
        <v>8.3930000000000007</v>
      </c>
      <c r="C5" s="27">
        <v>0</v>
      </c>
      <c r="D5" s="18">
        <f t="shared" si="0"/>
        <v>0</v>
      </c>
      <c r="E5" s="28">
        <v>3.7650000000000001</v>
      </c>
      <c r="I5" s="6" t="s">
        <v>7</v>
      </c>
      <c r="J5" s="6"/>
      <c r="X5" s="6" t="s">
        <v>7</v>
      </c>
      <c r="Y5" s="6"/>
    </row>
    <row r="6" spans="1:29" x14ac:dyDescent="0.55000000000000004">
      <c r="A6" s="57">
        <v>1972</v>
      </c>
      <c r="B6" s="18">
        <v>8.8059999999999992</v>
      </c>
      <c r="C6" s="27">
        <v>0</v>
      </c>
      <c r="D6" s="18">
        <f t="shared" si="0"/>
        <v>0</v>
      </c>
      <c r="E6" s="28">
        <v>4.3330000000000002</v>
      </c>
      <c r="I6" s="3" t="s">
        <v>8</v>
      </c>
      <c r="J6" s="3">
        <v>0.93543588581800818</v>
      </c>
      <c r="X6" s="3" t="s">
        <v>8</v>
      </c>
      <c r="Y6" s="3">
        <v>0.98887035637459486</v>
      </c>
    </row>
    <row r="7" spans="1:29" x14ac:dyDescent="0.55000000000000004">
      <c r="A7" s="57">
        <v>1973</v>
      </c>
      <c r="B7" s="18">
        <v>10.031000000000001</v>
      </c>
      <c r="C7" s="27">
        <v>0</v>
      </c>
      <c r="D7" s="18">
        <f t="shared" si="0"/>
        <v>0</v>
      </c>
      <c r="E7" s="28">
        <v>5.2709999999999999</v>
      </c>
      <c r="I7" s="3" t="s">
        <v>9</v>
      </c>
      <c r="J7" s="8">
        <v>0.87504029647612158</v>
      </c>
      <c r="X7" s="3" t="s">
        <v>9</v>
      </c>
      <c r="Y7" s="8">
        <v>0.97786458171641821</v>
      </c>
    </row>
    <row r="8" spans="1:29" x14ac:dyDescent="0.55000000000000004">
      <c r="A8" s="57">
        <v>1974</v>
      </c>
      <c r="B8" s="18">
        <v>16.207999999999998</v>
      </c>
      <c r="C8" s="27">
        <v>0</v>
      </c>
      <c r="D8" s="18">
        <f t="shared" si="0"/>
        <v>0</v>
      </c>
      <c r="E8" s="28">
        <v>5.9710000000000001</v>
      </c>
      <c r="I8" s="3" t="s">
        <v>10</v>
      </c>
      <c r="J8" s="3">
        <v>0.8726372252545086</v>
      </c>
      <c r="X8" s="3" t="s">
        <v>10</v>
      </c>
      <c r="Y8" s="3">
        <v>0.97653645661940336</v>
      </c>
    </row>
    <row r="9" spans="1:29" x14ac:dyDescent="0.55000000000000004">
      <c r="A9" s="57">
        <v>1975</v>
      </c>
      <c r="B9" s="18">
        <v>16.545000000000002</v>
      </c>
      <c r="C9" s="27">
        <v>0</v>
      </c>
      <c r="D9" s="18">
        <f t="shared" si="0"/>
        <v>0</v>
      </c>
      <c r="E9" s="28">
        <v>6.6779999999999999</v>
      </c>
      <c r="I9" s="3" t="s">
        <v>11</v>
      </c>
      <c r="J9" s="3">
        <v>10.800489687156142</v>
      </c>
      <c r="X9" s="3" t="s">
        <v>11</v>
      </c>
      <c r="Y9" s="3">
        <v>4.6357391410711983</v>
      </c>
    </row>
    <row r="10" spans="1:29" ht="18.5" thickBot="1" x14ac:dyDescent="0.6">
      <c r="A10" s="57">
        <v>1976</v>
      </c>
      <c r="B10" s="18">
        <v>19.934999999999999</v>
      </c>
      <c r="C10" s="27">
        <v>0</v>
      </c>
      <c r="D10" s="18">
        <f t="shared" si="0"/>
        <v>0</v>
      </c>
      <c r="E10" s="28">
        <v>7.2149999999999999</v>
      </c>
      <c r="I10" s="4" t="s">
        <v>12</v>
      </c>
      <c r="J10" s="7">
        <v>54</v>
      </c>
      <c r="X10" s="4" t="s">
        <v>12</v>
      </c>
      <c r="Y10" s="7">
        <v>54</v>
      </c>
    </row>
    <row r="11" spans="1:29" x14ac:dyDescent="0.55000000000000004">
      <c r="A11" s="57">
        <v>1977</v>
      </c>
      <c r="B11" s="18">
        <v>21.648</v>
      </c>
      <c r="C11" s="27">
        <v>0</v>
      </c>
      <c r="D11" s="18">
        <f t="shared" si="0"/>
        <v>0</v>
      </c>
      <c r="E11" s="28">
        <v>8.1240000000000006</v>
      </c>
    </row>
    <row r="12" spans="1:29" ht="18.5" thickBot="1" x14ac:dyDescent="0.6">
      <c r="A12" s="57">
        <v>1978</v>
      </c>
      <c r="B12" s="18">
        <v>20.556000000000001</v>
      </c>
      <c r="C12" s="27">
        <v>0</v>
      </c>
      <c r="D12" s="18">
        <f t="shared" si="0"/>
        <v>0</v>
      </c>
      <c r="E12" s="28">
        <v>9.6240000000000006</v>
      </c>
      <c r="I12" t="s">
        <v>13</v>
      </c>
      <c r="X12" t="s">
        <v>13</v>
      </c>
    </row>
    <row r="13" spans="1:29" x14ac:dyDescent="0.55000000000000004">
      <c r="A13" s="57">
        <v>1979</v>
      </c>
      <c r="B13" s="18">
        <v>22.532</v>
      </c>
      <c r="C13" s="27">
        <v>0</v>
      </c>
      <c r="D13" s="18">
        <f t="shared" si="0"/>
        <v>0</v>
      </c>
      <c r="E13" s="28">
        <v>11.074999999999999</v>
      </c>
      <c r="I13" s="5"/>
      <c r="J13" s="5" t="s">
        <v>18</v>
      </c>
      <c r="K13" s="5" t="s">
        <v>19</v>
      </c>
      <c r="L13" s="5" t="s">
        <v>20</v>
      </c>
      <c r="M13" s="5" t="s">
        <v>21</v>
      </c>
      <c r="N13" s="5" t="s">
        <v>22</v>
      </c>
      <c r="X13" s="5"/>
      <c r="Y13" s="5" t="s">
        <v>18</v>
      </c>
      <c r="Z13" s="5" t="s">
        <v>19</v>
      </c>
      <c r="AA13" s="5" t="s">
        <v>20</v>
      </c>
      <c r="AB13" s="5" t="s">
        <v>21</v>
      </c>
      <c r="AC13" s="5" t="s">
        <v>22</v>
      </c>
    </row>
    <row r="14" spans="1:29" x14ac:dyDescent="0.55000000000000004">
      <c r="A14" s="57">
        <v>1980</v>
      </c>
      <c r="B14" s="18">
        <v>29.382000000000001</v>
      </c>
      <c r="C14" s="27">
        <v>0</v>
      </c>
      <c r="D14" s="18">
        <f t="shared" si="0"/>
        <v>0</v>
      </c>
      <c r="E14" s="28">
        <v>12.356999999999999</v>
      </c>
      <c r="I14" s="3" t="s">
        <v>14</v>
      </c>
      <c r="J14" s="3">
        <v>1</v>
      </c>
      <c r="K14" s="3">
        <v>42476.4588690651</v>
      </c>
      <c r="L14" s="3">
        <v>42476.4588690651</v>
      </c>
      <c r="M14" s="3">
        <v>364.13414991868495</v>
      </c>
      <c r="N14" s="3">
        <v>3.852253467107451E-25</v>
      </c>
      <c r="X14" s="3" t="s">
        <v>14</v>
      </c>
      <c r="Y14" s="3">
        <v>3</v>
      </c>
      <c r="Z14" s="3">
        <v>47467.785028945167</v>
      </c>
      <c r="AA14" s="3">
        <v>15822.595009648388</v>
      </c>
      <c r="AB14" s="3">
        <v>736.27445480419476</v>
      </c>
      <c r="AC14" s="3">
        <v>2.4009080519944699E-41</v>
      </c>
    </row>
    <row r="15" spans="1:29" x14ac:dyDescent="0.55000000000000004">
      <c r="A15" s="57">
        <v>1981</v>
      </c>
      <c r="B15" s="18">
        <v>33.469000000000001</v>
      </c>
      <c r="C15" s="27">
        <v>0</v>
      </c>
      <c r="D15" s="18">
        <f t="shared" si="0"/>
        <v>0</v>
      </c>
      <c r="E15" s="28">
        <v>12.624000000000001</v>
      </c>
      <c r="I15" s="3" t="s">
        <v>15</v>
      </c>
      <c r="J15" s="10">
        <v>52</v>
      </c>
      <c r="K15" s="10">
        <v>6065.8300290830412</v>
      </c>
      <c r="L15" s="3">
        <v>116.65057748236617</v>
      </c>
      <c r="M15" s="3"/>
      <c r="N15" s="3"/>
      <c r="X15" s="3" t="s">
        <v>15</v>
      </c>
      <c r="Y15" s="10">
        <v>50</v>
      </c>
      <c r="Z15" s="10">
        <v>1074.5038692029766</v>
      </c>
      <c r="AA15" s="3">
        <v>21.490077384059532</v>
      </c>
      <c r="AB15" s="3"/>
      <c r="AC15" s="3"/>
    </row>
    <row r="16" spans="1:29" ht="18.5" thickBot="1" x14ac:dyDescent="0.6">
      <c r="A16" s="57">
        <v>1982</v>
      </c>
      <c r="B16" s="18">
        <v>34.433</v>
      </c>
      <c r="C16" s="27">
        <v>0</v>
      </c>
      <c r="D16" s="18">
        <f t="shared" si="0"/>
        <v>0</v>
      </c>
      <c r="E16" s="28">
        <v>12.526999999999999</v>
      </c>
      <c r="I16" s="4" t="s">
        <v>16</v>
      </c>
      <c r="J16" s="4">
        <v>53</v>
      </c>
      <c r="K16" s="4">
        <v>48542.288898148137</v>
      </c>
      <c r="L16" s="4"/>
      <c r="M16" s="4"/>
      <c r="N16" s="4"/>
      <c r="X16" s="4" t="s">
        <v>16</v>
      </c>
      <c r="Y16" s="4">
        <v>53</v>
      </c>
      <c r="Z16" s="4">
        <v>48542.288898148145</v>
      </c>
      <c r="AA16" s="4"/>
      <c r="AB16" s="4"/>
      <c r="AC16" s="4"/>
    </row>
    <row r="17" spans="1:32" ht="18.5" thickBot="1" x14ac:dyDescent="0.6">
      <c r="A17" s="57">
        <v>1983</v>
      </c>
      <c r="B17" s="18">
        <v>34.908999999999999</v>
      </c>
      <c r="C17" s="27">
        <v>0</v>
      </c>
      <c r="D17" s="18">
        <f t="shared" si="0"/>
        <v>0</v>
      </c>
      <c r="E17" s="28">
        <v>12.840999999999999</v>
      </c>
    </row>
    <row r="18" spans="1:32" x14ac:dyDescent="0.55000000000000004">
      <c r="A18" s="57">
        <v>1984</v>
      </c>
      <c r="B18" s="18">
        <v>40.325000000000003</v>
      </c>
      <c r="C18" s="27">
        <v>0</v>
      </c>
      <c r="D18" s="18">
        <f t="shared" si="0"/>
        <v>0</v>
      </c>
      <c r="E18" s="28">
        <v>13.204000000000001</v>
      </c>
      <c r="I18" s="5"/>
      <c r="J18" s="5" t="s">
        <v>23</v>
      </c>
      <c r="K18" s="5" t="s">
        <v>11</v>
      </c>
      <c r="L18" s="5" t="s">
        <v>24</v>
      </c>
      <c r="M18" s="5" t="s">
        <v>25</v>
      </c>
      <c r="N18" s="5" t="s">
        <v>26</v>
      </c>
      <c r="O18" s="5" t="s">
        <v>27</v>
      </c>
      <c r="P18" s="5" t="s">
        <v>28</v>
      </c>
      <c r="Q18" s="5" t="s">
        <v>29</v>
      </c>
      <c r="X18" s="5"/>
      <c r="Y18" s="5" t="s">
        <v>23</v>
      </c>
      <c r="Z18" s="5" t="s">
        <v>11</v>
      </c>
      <c r="AA18" s="5" t="s">
        <v>24</v>
      </c>
      <c r="AB18" s="5" t="s">
        <v>25</v>
      </c>
      <c r="AC18" s="5" t="s">
        <v>26</v>
      </c>
      <c r="AD18" s="5" t="s">
        <v>27</v>
      </c>
      <c r="AE18" s="5" t="s">
        <v>28</v>
      </c>
      <c r="AF18" s="5" t="s">
        <v>29</v>
      </c>
    </row>
    <row r="19" spans="1:32" x14ac:dyDescent="0.55000000000000004">
      <c r="A19" s="57">
        <v>1985</v>
      </c>
      <c r="B19" s="18">
        <v>41.956000000000003</v>
      </c>
      <c r="C19" s="27">
        <v>0</v>
      </c>
      <c r="D19" s="18">
        <f t="shared" si="0"/>
        <v>0</v>
      </c>
      <c r="E19" s="28">
        <v>13.557</v>
      </c>
      <c r="I19" s="3" t="s">
        <v>17</v>
      </c>
      <c r="J19" s="8">
        <v>-18.975769840252838</v>
      </c>
      <c r="K19" s="3">
        <v>3.4012921337816331</v>
      </c>
      <c r="L19" s="3">
        <v>-5.5789885413797577</v>
      </c>
      <c r="M19" s="3">
        <v>8.8236874807931091E-7</v>
      </c>
      <c r="N19" s="3">
        <v>-25.800961833587195</v>
      </c>
      <c r="O19" s="3">
        <v>-12.150577846918479</v>
      </c>
      <c r="P19" s="3">
        <v>-25.800961833587195</v>
      </c>
      <c r="Q19" s="3">
        <v>-12.150577846918479</v>
      </c>
      <c r="X19" s="3" t="s">
        <v>17</v>
      </c>
      <c r="Y19" s="8">
        <v>-5.0604494058662608</v>
      </c>
      <c r="Z19" s="3">
        <v>1.7386532093418579</v>
      </c>
      <c r="AA19" s="3">
        <v>-2.910557078706812</v>
      </c>
      <c r="AB19" s="3">
        <v>5.3746867481217217E-3</v>
      </c>
      <c r="AC19" s="3">
        <v>-8.552637152273082</v>
      </c>
      <c r="AD19" s="3">
        <v>-1.5682616594594401</v>
      </c>
      <c r="AE19" s="3">
        <v>-8.552637152273082</v>
      </c>
      <c r="AF19" s="3">
        <v>-1.5682616594594401</v>
      </c>
    </row>
    <row r="20" spans="1:32" ht="18.5" thickBot="1" x14ac:dyDescent="0.6">
      <c r="A20" s="57">
        <v>1986</v>
      </c>
      <c r="B20" s="18">
        <v>35.29</v>
      </c>
      <c r="C20" s="27">
        <v>0</v>
      </c>
      <c r="D20" s="18">
        <f t="shared" si="0"/>
        <v>0</v>
      </c>
      <c r="E20" s="28">
        <v>15.628</v>
      </c>
      <c r="I20" s="4" t="s">
        <v>36</v>
      </c>
      <c r="J20" s="7">
        <v>1.1925920703187278</v>
      </c>
      <c r="K20" s="4">
        <v>6.2497293753423194E-2</v>
      </c>
      <c r="L20" s="4">
        <v>19.082299387617969</v>
      </c>
      <c r="M20" s="7">
        <v>3.8522534671073968E-25</v>
      </c>
      <c r="N20" s="4">
        <v>1.0671820754834196</v>
      </c>
      <c r="O20" s="4">
        <v>1.3180020651540361</v>
      </c>
      <c r="P20" s="4">
        <v>1.0671820754834196</v>
      </c>
      <c r="Q20" s="4">
        <v>1.3180020651540361</v>
      </c>
      <c r="X20" s="3" t="s">
        <v>36</v>
      </c>
      <c r="Y20" s="8">
        <v>0.71843503337428871</v>
      </c>
      <c r="Z20" s="3">
        <v>4.129094729073074E-2</v>
      </c>
      <c r="AA20" s="3">
        <v>17.399335217857008</v>
      </c>
      <c r="AB20" s="8">
        <v>7.4145746703272981E-23</v>
      </c>
      <c r="AC20" s="3">
        <v>0.6354997249462192</v>
      </c>
      <c r="AD20" s="3">
        <v>0.80137034180235822</v>
      </c>
      <c r="AE20" s="3">
        <v>0.6354997249462192</v>
      </c>
      <c r="AF20" s="3">
        <v>0.80137034180235822</v>
      </c>
    </row>
    <row r="21" spans="1:32" x14ac:dyDescent="0.55000000000000004">
      <c r="A21" s="57">
        <v>1987</v>
      </c>
      <c r="B21" s="18">
        <v>33.314999999999998</v>
      </c>
      <c r="C21" s="27">
        <v>0</v>
      </c>
      <c r="D21" s="18">
        <f t="shared" si="0"/>
        <v>0</v>
      </c>
      <c r="E21" s="28">
        <v>17.663</v>
      </c>
      <c r="X21" s="3" t="s">
        <v>41</v>
      </c>
      <c r="Y21" s="8">
        <v>-4.5418455180662987</v>
      </c>
      <c r="Z21" s="3">
        <v>7.8392181953430757</v>
      </c>
      <c r="AA21" s="3">
        <v>-0.57937480561064159</v>
      </c>
      <c r="AB21" s="11">
        <v>0.56493769572608987</v>
      </c>
      <c r="AC21" s="3">
        <v>-20.287378656068718</v>
      </c>
      <c r="AD21" s="3">
        <v>11.203687619936119</v>
      </c>
      <c r="AE21" s="3">
        <v>-20.287378656068718</v>
      </c>
      <c r="AF21" s="3">
        <v>11.203687619936119</v>
      </c>
    </row>
    <row r="22" spans="1:32" ht="18.5" thickBot="1" x14ac:dyDescent="0.6">
      <c r="A22" s="57">
        <v>1988</v>
      </c>
      <c r="B22" s="18">
        <v>33.939</v>
      </c>
      <c r="C22" s="27">
        <v>0</v>
      </c>
      <c r="D22" s="18">
        <f t="shared" si="0"/>
        <v>0</v>
      </c>
      <c r="E22" s="28">
        <v>19.754999999999999</v>
      </c>
      <c r="X22" s="4" t="s">
        <v>46</v>
      </c>
      <c r="Y22" s="7">
        <v>0.44733614503703584</v>
      </c>
      <c r="Z22" s="4">
        <v>9.9921646928714386E-2</v>
      </c>
      <c r="AA22" s="4">
        <v>4.476869214897671</v>
      </c>
      <c r="AB22" s="12">
        <v>4.3991563511496715E-5</v>
      </c>
      <c r="AC22" s="4">
        <v>0.24663761060225153</v>
      </c>
      <c r="AD22" s="4">
        <v>0.64803467947182014</v>
      </c>
      <c r="AE22" s="4">
        <v>0.24663761060225153</v>
      </c>
      <c r="AF22" s="4">
        <v>0.64803467947182014</v>
      </c>
    </row>
    <row r="23" spans="1:32" x14ac:dyDescent="0.55000000000000004">
      <c r="A23" s="57">
        <v>1989</v>
      </c>
      <c r="B23" s="18">
        <v>37.823</v>
      </c>
      <c r="C23" s="27">
        <v>0</v>
      </c>
      <c r="D23" s="18">
        <f t="shared" si="0"/>
        <v>0</v>
      </c>
      <c r="E23" s="28">
        <v>20.638000000000002</v>
      </c>
    </row>
    <row r="24" spans="1:32" x14ac:dyDescent="0.55000000000000004">
      <c r="A24" s="57">
        <v>1990</v>
      </c>
      <c r="B24" s="18">
        <v>41.457000000000001</v>
      </c>
      <c r="C24" s="27">
        <v>0</v>
      </c>
      <c r="D24" s="18">
        <f t="shared" si="0"/>
        <v>0</v>
      </c>
      <c r="E24" s="28">
        <v>23.890999999999998</v>
      </c>
      <c r="I24" t="s">
        <v>31</v>
      </c>
      <c r="N24" t="s">
        <v>34</v>
      </c>
    </row>
    <row r="25" spans="1:32" ht="18.5" thickBot="1" x14ac:dyDescent="0.6">
      <c r="A25" s="57">
        <v>1991</v>
      </c>
      <c r="B25" s="18">
        <v>42.36</v>
      </c>
      <c r="C25" s="27">
        <v>0</v>
      </c>
      <c r="D25" s="18">
        <f t="shared" si="0"/>
        <v>0</v>
      </c>
      <c r="E25" s="28">
        <v>24.091000000000001</v>
      </c>
    </row>
    <row r="26" spans="1:32" x14ac:dyDescent="0.55000000000000004">
      <c r="A26" s="57">
        <v>1992</v>
      </c>
      <c r="B26" s="18">
        <v>43.012</v>
      </c>
      <c r="C26" s="27">
        <v>0</v>
      </c>
      <c r="D26" s="18">
        <f t="shared" si="0"/>
        <v>0</v>
      </c>
      <c r="E26" s="28">
        <v>25.754999999999999</v>
      </c>
      <c r="I26" s="5" t="s">
        <v>32</v>
      </c>
      <c r="J26" s="5" t="s">
        <v>37</v>
      </c>
      <c r="K26" s="5" t="s">
        <v>15</v>
      </c>
      <c r="L26" s="5" t="s">
        <v>33</v>
      </c>
      <c r="N26" s="5" t="s">
        <v>35</v>
      </c>
      <c r="O26" s="5" t="s">
        <v>30</v>
      </c>
      <c r="X26" t="s">
        <v>31</v>
      </c>
      <c r="AC26" t="s">
        <v>34</v>
      </c>
    </row>
    <row r="27" spans="1:32" ht="18.5" thickBot="1" x14ac:dyDescent="0.6">
      <c r="A27" s="57">
        <v>1993</v>
      </c>
      <c r="B27" s="18">
        <v>40.201999999999998</v>
      </c>
      <c r="C27" s="27">
        <v>0</v>
      </c>
      <c r="D27" s="18">
        <f t="shared" si="0"/>
        <v>0</v>
      </c>
      <c r="E27" s="28">
        <v>26.238</v>
      </c>
      <c r="I27" s="3">
        <v>1</v>
      </c>
      <c r="J27" s="3">
        <v>-10.682484583256405</v>
      </c>
      <c r="K27" s="3">
        <v>14.103484583256405</v>
      </c>
      <c r="L27" s="3">
        <v>1.3183151547548684</v>
      </c>
      <c r="N27" s="3">
        <v>0.92592592592592593</v>
      </c>
      <c r="O27" s="3">
        <v>3.4209999999999998</v>
      </c>
    </row>
    <row r="28" spans="1:32" x14ac:dyDescent="0.55000000000000004">
      <c r="A28" s="57">
        <v>1994</v>
      </c>
      <c r="B28" s="18">
        <v>40.497999999999998</v>
      </c>
      <c r="C28" s="27">
        <v>0</v>
      </c>
      <c r="D28" s="18">
        <f t="shared" si="0"/>
        <v>0</v>
      </c>
      <c r="E28" s="28">
        <v>27.974</v>
      </c>
      <c r="I28" s="3">
        <v>2</v>
      </c>
      <c r="J28" s="3">
        <v>-8.9663445940677544</v>
      </c>
      <c r="K28" s="3">
        <v>12.731344594067755</v>
      </c>
      <c r="L28" s="3">
        <v>1.1900551540781481</v>
      </c>
      <c r="N28" s="3">
        <v>2.7777777777777777</v>
      </c>
      <c r="O28" s="3">
        <v>3.7650000000000001</v>
      </c>
      <c r="X28" s="5" t="s">
        <v>32</v>
      </c>
      <c r="Y28" s="5" t="s">
        <v>37</v>
      </c>
      <c r="Z28" s="5" t="s">
        <v>15</v>
      </c>
      <c r="AA28" s="5" t="s">
        <v>33</v>
      </c>
      <c r="AC28" s="5" t="s">
        <v>35</v>
      </c>
      <c r="AD28" s="5" t="s">
        <v>30</v>
      </c>
    </row>
    <row r="29" spans="1:32" x14ac:dyDescent="0.55000000000000004">
      <c r="A29" s="57">
        <v>1995</v>
      </c>
      <c r="B29" s="18">
        <v>41.530999999999999</v>
      </c>
      <c r="C29" s="27">
        <v>0</v>
      </c>
      <c r="D29" s="18">
        <f t="shared" si="0"/>
        <v>0</v>
      </c>
      <c r="E29" s="28">
        <v>31.027000000000001</v>
      </c>
      <c r="I29" s="3">
        <v>3</v>
      </c>
      <c r="J29" s="3">
        <v>-8.4738040690261212</v>
      </c>
      <c r="K29" s="3">
        <v>12.806804069026121</v>
      </c>
      <c r="L29" s="3">
        <v>1.1971086853398876</v>
      </c>
      <c r="N29" s="3">
        <v>4.6296296296296298</v>
      </c>
      <c r="O29" s="3">
        <v>4.3330000000000002</v>
      </c>
      <c r="X29" s="3">
        <v>1</v>
      </c>
      <c r="Y29" s="3">
        <v>-6.4452183781456895E-2</v>
      </c>
      <c r="Z29" s="3">
        <v>3.4854521837814567</v>
      </c>
      <c r="AA29" s="3">
        <v>0.77409287853106568</v>
      </c>
      <c r="AC29" s="3">
        <v>0.92592592592592593</v>
      </c>
      <c r="AD29" s="3">
        <v>3.4209999999999998</v>
      </c>
    </row>
    <row r="30" spans="1:32" x14ac:dyDescent="0.55000000000000004">
      <c r="A30" s="57">
        <v>1996</v>
      </c>
      <c r="B30" s="18">
        <v>44.731000000000002</v>
      </c>
      <c r="C30" s="27">
        <v>0</v>
      </c>
      <c r="D30" s="18">
        <f t="shared" si="0"/>
        <v>0</v>
      </c>
      <c r="E30" s="28">
        <v>31.687000000000001</v>
      </c>
      <c r="I30" s="3">
        <v>4</v>
      </c>
      <c r="J30" s="3">
        <v>-7.0128787828856787</v>
      </c>
      <c r="K30" s="3">
        <v>12.283878782885679</v>
      </c>
      <c r="L30" s="3">
        <v>1.1482285433115906</v>
      </c>
      <c r="N30" s="3">
        <v>6.481481481481481</v>
      </c>
      <c r="O30" s="3">
        <v>5.2709999999999999</v>
      </c>
      <c r="X30" s="3">
        <v>2</v>
      </c>
      <c r="Y30" s="3">
        <v>0.96937582924414478</v>
      </c>
      <c r="Z30" s="3">
        <v>2.7956241707558553</v>
      </c>
      <c r="AA30" s="3">
        <v>0.62088723285354763</v>
      </c>
      <c r="AC30" s="3">
        <v>2.7777777777777777</v>
      </c>
      <c r="AD30" s="3">
        <v>3.7650000000000001</v>
      </c>
    </row>
    <row r="31" spans="1:32" x14ac:dyDescent="0.55000000000000004">
      <c r="A31" s="57">
        <v>1997</v>
      </c>
      <c r="B31" s="18">
        <v>50.938000000000002</v>
      </c>
      <c r="C31" s="27">
        <v>0</v>
      </c>
      <c r="D31" s="18">
        <f t="shared" si="0"/>
        <v>0</v>
      </c>
      <c r="E31" s="28">
        <v>31.527999999999999</v>
      </c>
      <c r="I31" s="3">
        <v>5</v>
      </c>
      <c r="J31" s="3">
        <v>0.35376243547310082</v>
      </c>
      <c r="K31" s="3">
        <v>5.6172375645268993</v>
      </c>
      <c r="L31" s="3">
        <v>0.5250680684946234</v>
      </c>
      <c r="N31" s="3">
        <v>8.3333333333333339</v>
      </c>
      <c r="O31" s="3">
        <v>5.9710000000000001</v>
      </c>
      <c r="X31" s="3">
        <v>3</v>
      </c>
      <c r="Y31" s="3">
        <v>1.2660894980277249</v>
      </c>
      <c r="Z31" s="3">
        <v>3.0669105019722753</v>
      </c>
      <c r="AA31" s="3">
        <v>0.68113789932793756</v>
      </c>
      <c r="AC31" s="3">
        <v>4.6296296296296298</v>
      </c>
      <c r="AD31" s="3">
        <v>4.3330000000000002</v>
      </c>
    </row>
    <row r="32" spans="1:32" x14ac:dyDescent="0.55000000000000004">
      <c r="A32" s="57">
        <v>1998</v>
      </c>
      <c r="B32" s="18">
        <v>50.645000000000003</v>
      </c>
      <c r="C32" s="27">
        <v>0</v>
      </c>
      <c r="D32" s="18">
        <f t="shared" si="0"/>
        <v>0</v>
      </c>
      <c r="E32" s="28">
        <v>31.361000000000001</v>
      </c>
      <c r="I32" s="3">
        <v>6</v>
      </c>
      <c r="J32" s="3">
        <v>0.75566596317051804</v>
      </c>
      <c r="K32" s="3">
        <v>5.9223340368294819</v>
      </c>
      <c r="L32" s="3">
        <v>0.55358678673935058</v>
      </c>
      <c r="N32" s="3">
        <v>10.185185185185185</v>
      </c>
      <c r="O32" s="3">
        <v>6.6779999999999999</v>
      </c>
      <c r="X32" s="3">
        <v>4</v>
      </c>
      <c r="Y32" s="3">
        <v>2.1461724139112297</v>
      </c>
      <c r="Z32" s="3">
        <v>3.1248275860887702</v>
      </c>
      <c r="AA32" s="3">
        <v>0.6940008508176988</v>
      </c>
      <c r="AC32" s="3">
        <v>6.481481481481481</v>
      </c>
      <c r="AD32" s="3">
        <v>5.2709999999999999</v>
      </c>
    </row>
    <row r="33" spans="1:30" x14ac:dyDescent="0.55000000000000004">
      <c r="A33" s="57">
        <v>1999</v>
      </c>
      <c r="B33" s="18">
        <v>47.548000000000002</v>
      </c>
      <c r="C33" s="27">
        <v>0</v>
      </c>
      <c r="D33" s="18">
        <f t="shared" si="0"/>
        <v>0</v>
      </c>
      <c r="E33" s="28">
        <v>32.575000000000003</v>
      </c>
      <c r="I33" s="3">
        <v>7</v>
      </c>
      <c r="J33" s="3">
        <v>4.7985530815509989</v>
      </c>
      <c r="K33" s="3">
        <v>2.4164469184490009</v>
      </c>
      <c r="L33" s="3">
        <v>0.22587599358487587</v>
      </c>
      <c r="N33" s="3">
        <v>12.037037037037036</v>
      </c>
      <c r="O33" s="3">
        <v>7.2149999999999999</v>
      </c>
      <c r="X33" s="3">
        <v>5</v>
      </c>
      <c r="Y33" s="3">
        <v>6.5839456150642102</v>
      </c>
      <c r="Z33" s="3">
        <v>-0.61294561506421008</v>
      </c>
      <c r="AA33" s="3">
        <v>-0.13613063973618389</v>
      </c>
      <c r="AC33" s="3">
        <v>8.3333333333333339</v>
      </c>
      <c r="AD33" s="3">
        <v>5.9710000000000001</v>
      </c>
    </row>
    <row r="34" spans="1:30" x14ac:dyDescent="0.55000000000000004">
      <c r="A34" s="57">
        <v>2000</v>
      </c>
      <c r="B34" s="18">
        <v>51.654000000000003</v>
      </c>
      <c r="C34" s="27">
        <v>0</v>
      </c>
      <c r="D34" s="18">
        <f t="shared" si="0"/>
        <v>0</v>
      </c>
      <c r="E34" s="28">
        <v>33.529000000000003</v>
      </c>
      <c r="I34" s="3">
        <v>8</v>
      </c>
      <c r="J34" s="3">
        <v>6.8414632980069818</v>
      </c>
      <c r="K34" s="3">
        <v>1.2825367019930187</v>
      </c>
      <c r="L34" s="3">
        <v>0.11988438465583325</v>
      </c>
      <c r="N34" s="3">
        <v>13.888888888888889</v>
      </c>
      <c r="O34" s="3">
        <v>8.1240000000000006</v>
      </c>
      <c r="X34" s="3">
        <v>6</v>
      </c>
      <c r="Y34" s="3">
        <v>6.8260582213113468</v>
      </c>
      <c r="Z34" s="3">
        <v>-0.14805822131134683</v>
      </c>
      <c r="AA34" s="3">
        <v>-3.2882624314399804E-2</v>
      </c>
      <c r="AC34" s="3">
        <v>10.185185185185185</v>
      </c>
      <c r="AD34" s="3">
        <v>6.6779999999999999</v>
      </c>
    </row>
    <row r="35" spans="1:30" x14ac:dyDescent="0.55000000000000004">
      <c r="A35" s="57">
        <v>2001</v>
      </c>
      <c r="B35" s="18">
        <v>48.978999999999999</v>
      </c>
      <c r="C35" s="27">
        <v>0</v>
      </c>
      <c r="D35" s="18">
        <f t="shared" si="0"/>
        <v>0</v>
      </c>
      <c r="E35" s="28">
        <v>33.372</v>
      </c>
      <c r="I35" s="3">
        <v>9</v>
      </c>
      <c r="J35" s="3">
        <v>5.5391527572189325</v>
      </c>
      <c r="K35" s="3">
        <v>4.084847242781068</v>
      </c>
      <c r="L35" s="3">
        <v>0.38182875963930979</v>
      </c>
      <c r="N35" s="3">
        <v>15.74074074074074</v>
      </c>
      <c r="O35" s="3">
        <v>9.6240000000000006</v>
      </c>
      <c r="X35" s="3">
        <v>7</v>
      </c>
      <c r="Y35" s="3">
        <v>9.2615529844501836</v>
      </c>
      <c r="Z35" s="3">
        <v>-2.0465529844501837</v>
      </c>
      <c r="AA35" s="3">
        <v>-0.45452412119469177</v>
      </c>
      <c r="AC35" s="3">
        <v>12.037037037037036</v>
      </c>
      <c r="AD35" s="3">
        <v>7.2149999999999999</v>
      </c>
    </row>
    <row r="36" spans="1:30" x14ac:dyDescent="0.55000000000000004">
      <c r="A36" s="57">
        <v>2002</v>
      </c>
      <c r="B36" s="18">
        <v>52.109000000000002</v>
      </c>
      <c r="C36" s="27">
        <v>0</v>
      </c>
      <c r="D36" s="18">
        <f t="shared" si="0"/>
        <v>0</v>
      </c>
      <c r="E36" s="28">
        <v>34.718000000000004</v>
      </c>
      <c r="I36" s="3">
        <v>10</v>
      </c>
      <c r="J36" s="3">
        <v>7.8957146881687379</v>
      </c>
      <c r="K36" s="3">
        <v>3.1792853118312614</v>
      </c>
      <c r="L36" s="3">
        <v>0.29718187609128899</v>
      </c>
      <c r="N36" s="3">
        <v>17.592592592592595</v>
      </c>
      <c r="O36" s="3">
        <v>11.074999999999999</v>
      </c>
      <c r="X36" s="3">
        <v>8</v>
      </c>
      <c r="Y36" s="3">
        <v>10.492232196620343</v>
      </c>
      <c r="Z36" s="3">
        <v>-2.3682321966203421</v>
      </c>
      <c r="AA36" s="3">
        <v>-0.5259666698749168</v>
      </c>
      <c r="AC36" s="3">
        <v>13.888888888888889</v>
      </c>
      <c r="AD36" s="3">
        <v>8.1240000000000006</v>
      </c>
    </row>
    <row r="37" spans="1:30" x14ac:dyDescent="0.55000000000000004">
      <c r="A37" s="57">
        <v>2003</v>
      </c>
      <c r="B37" s="18">
        <v>54.548000000000002</v>
      </c>
      <c r="C37" s="27">
        <v>0</v>
      </c>
      <c r="D37" s="18">
        <f t="shared" si="0"/>
        <v>0</v>
      </c>
      <c r="E37" s="28">
        <v>38.973999999999997</v>
      </c>
      <c r="I37" s="3">
        <v>11</v>
      </c>
      <c r="J37" s="3">
        <v>16.064970369852027</v>
      </c>
      <c r="K37" s="3">
        <v>-3.7079703698520277</v>
      </c>
      <c r="L37" s="3">
        <v>-0.34660040950172549</v>
      </c>
      <c r="N37" s="3">
        <v>19.444444444444446</v>
      </c>
      <c r="O37" s="3">
        <v>12.356999999999999</v>
      </c>
      <c r="X37" s="3">
        <v>9</v>
      </c>
      <c r="Y37" s="3">
        <v>9.7077011401756188</v>
      </c>
      <c r="Z37" s="3">
        <v>-8.3701140175618249E-2</v>
      </c>
      <c r="AA37" s="3">
        <v>-1.8589397621453396E-2</v>
      </c>
      <c r="AC37" s="3">
        <v>15.74074074074074</v>
      </c>
      <c r="AD37" s="3">
        <v>9.6240000000000006</v>
      </c>
    </row>
    <row r="38" spans="1:30" x14ac:dyDescent="0.55000000000000004">
      <c r="A38" s="57">
        <v>2004</v>
      </c>
      <c r="B38" s="18">
        <v>61.17</v>
      </c>
      <c r="C38" s="27">
        <v>0</v>
      </c>
      <c r="D38" s="18">
        <f t="shared" si="0"/>
        <v>0</v>
      </c>
      <c r="E38" s="28">
        <v>43.887999999999998</v>
      </c>
      <c r="I38" s="3">
        <v>12</v>
      </c>
      <c r="J38" s="3">
        <v>20.939094161244668</v>
      </c>
      <c r="K38" s="3">
        <v>-8.3150941612446676</v>
      </c>
      <c r="L38" s="3">
        <v>-0.7772486707998747</v>
      </c>
      <c r="N38" s="3">
        <v>21.296296296296298</v>
      </c>
      <c r="O38" s="3">
        <v>12.526999999999999</v>
      </c>
      <c r="X38" s="3">
        <v>10</v>
      </c>
      <c r="Y38" s="3">
        <v>11.127328766123213</v>
      </c>
      <c r="Z38" s="3">
        <v>-5.232876612321391E-2</v>
      </c>
      <c r="AA38" s="3">
        <v>-1.1621827832493782E-2</v>
      </c>
      <c r="AC38" s="3">
        <v>17.592592592592595</v>
      </c>
      <c r="AD38" s="3">
        <v>11.074999999999999</v>
      </c>
    </row>
    <row r="39" spans="1:30" x14ac:dyDescent="0.55000000000000004">
      <c r="A39" s="57">
        <v>2005</v>
      </c>
      <c r="B39" s="18">
        <v>65.656999999999996</v>
      </c>
      <c r="C39" s="27">
        <v>0</v>
      </c>
      <c r="D39" s="18">
        <f t="shared" si="0"/>
        <v>0</v>
      </c>
      <c r="E39" s="28">
        <v>47.557000000000002</v>
      </c>
      <c r="I39" s="3">
        <v>13</v>
      </c>
      <c r="J39" s="3">
        <v>22.088752917031918</v>
      </c>
      <c r="K39" s="3">
        <v>-9.5617529170319191</v>
      </c>
      <c r="L39" s="3">
        <v>-0.89377938495496556</v>
      </c>
      <c r="N39" s="3">
        <v>23.148148148148149</v>
      </c>
      <c r="O39" s="3">
        <v>12.624000000000001</v>
      </c>
      <c r="X39" s="3">
        <v>11</v>
      </c>
      <c r="Y39" s="3">
        <v>16.048608744737091</v>
      </c>
      <c r="Z39" s="3">
        <v>-3.691608744737092</v>
      </c>
      <c r="AA39" s="3">
        <v>-0.81987870983318256</v>
      </c>
      <c r="AC39" s="3">
        <v>19.444444444444446</v>
      </c>
      <c r="AD39" s="3">
        <v>12.356999999999999</v>
      </c>
    </row>
    <row r="40" spans="1:30" x14ac:dyDescent="0.55000000000000004">
      <c r="A40" s="57">
        <v>2006</v>
      </c>
      <c r="B40" s="29">
        <v>75.245999999999995</v>
      </c>
      <c r="C40" s="27">
        <v>0</v>
      </c>
      <c r="D40" s="18">
        <f t="shared" si="0"/>
        <v>0</v>
      </c>
      <c r="E40" s="30">
        <v>51.555999999999997</v>
      </c>
      <c r="I40" s="3">
        <v>14</v>
      </c>
      <c r="J40" s="3">
        <v>22.656426742503633</v>
      </c>
      <c r="K40" s="3">
        <v>-9.8154267425036341</v>
      </c>
      <c r="L40" s="3">
        <v>-0.9174914006990057</v>
      </c>
      <c r="N40" s="3">
        <v>25</v>
      </c>
      <c r="O40" s="3">
        <v>12.840999999999999</v>
      </c>
      <c r="X40" s="3">
        <v>12</v>
      </c>
      <c r="Y40" s="3">
        <v>18.984852726137809</v>
      </c>
      <c r="Z40" s="3">
        <v>-6.3608527261378089</v>
      </c>
      <c r="AA40" s="3">
        <v>-1.4126978472406231</v>
      </c>
      <c r="AC40" s="3">
        <v>21.296296296296298</v>
      </c>
      <c r="AD40" s="3">
        <v>12.526999999999999</v>
      </c>
    </row>
    <row r="41" spans="1:30" ht="18.5" thickBot="1" x14ac:dyDescent="0.6">
      <c r="A41" s="70">
        <v>2007</v>
      </c>
      <c r="B41" s="71">
        <v>83.930999999999997</v>
      </c>
      <c r="C41" s="72">
        <v>0</v>
      </c>
      <c r="D41" s="73">
        <f t="shared" si="0"/>
        <v>0</v>
      </c>
      <c r="E41" s="74">
        <v>58.171999999999997</v>
      </c>
      <c r="I41" s="3">
        <v>15</v>
      </c>
      <c r="J41" s="3">
        <v>29.115505395349864</v>
      </c>
      <c r="K41" s="3">
        <v>-15.911505395349863</v>
      </c>
      <c r="L41" s="3">
        <v>-1.487318866045108</v>
      </c>
      <c r="N41" s="3">
        <v>26.851851851851855</v>
      </c>
      <c r="O41" s="3">
        <v>13.204000000000001</v>
      </c>
      <c r="X41" s="3">
        <v>13</v>
      </c>
      <c r="Y41" s="3">
        <v>19.67742409831062</v>
      </c>
      <c r="Z41" s="3">
        <v>-7.1504240983106211</v>
      </c>
      <c r="AA41" s="3">
        <v>-1.5880557474680383</v>
      </c>
      <c r="AC41" s="3">
        <v>23.148148148148149</v>
      </c>
      <c r="AD41" s="3">
        <v>12.624000000000001</v>
      </c>
    </row>
    <row r="42" spans="1:30" ht="19" thickTop="1" thickBot="1" x14ac:dyDescent="0.6">
      <c r="A42" s="75">
        <v>2008</v>
      </c>
      <c r="B42" s="76">
        <v>81.018000000000001</v>
      </c>
      <c r="C42" s="77">
        <v>1</v>
      </c>
      <c r="D42" s="78">
        <f t="shared" si="0"/>
        <v>63.957999999999998</v>
      </c>
      <c r="E42" s="79">
        <v>63.957999999999998</v>
      </c>
      <c r="I42" s="3">
        <v>16</v>
      </c>
      <c r="J42" s="3">
        <v>31.06062306203971</v>
      </c>
      <c r="K42" s="3">
        <v>-17.503623062039708</v>
      </c>
      <c r="L42" s="3">
        <v>-1.6361411543072586</v>
      </c>
      <c r="N42" s="3">
        <v>28.703703703703706</v>
      </c>
      <c r="O42" s="3">
        <v>13.557</v>
      </c>
      <c r="X42" s="3">
        <v>14</v>
      </c>
      <c r="Y42" s="3">
        <v>20.019399174196781</v>
      </c>
      <c r="Z42" s="3">
        <v>-7.1783991741967821</v>
      </c>
      <c r="AA42" s="3">
        <v>-1.5942688027268683</v>
      </c>
      <c r="AC42" s="3">
        <v>25</v>
      </c>
      <c r="AD42" s="3">
        <v>12.840999999999999</v>
      </c>
    </row>
    <row r="43" spans="1:30" ht="18.5" thickTop="1" x14ac:dyDescent="0.55000000000000004">
      <c r="A43" s="59">
        <v>2009</v>
      </c>
      <c r="B43" s="49">
        <v>54.170999999999999</v>
      </c>
      <c r="C43" s="50">
        <v>1</v>
      </c>
      <c r="D43" s="45">
        <f t="shared" si="0"/>
        <v>60.673000000000002</v>
      </c>
      <c r="E43" s="51">
        <v>60.673000000000002</v>
      </c>
      <c r="I43" s="3">
        <v>17</v>
      </c>
      <c r="J43" s="3">
        <v>23.110804321295063</v>
      </c>
      <c r="K43" s="3">
        <v>-7.4828043212950632</v>
      </c>
      <c r="L43" s="3">
        <v>-0.69945085404920571</v>
      </c>
      <c r="N43" s="3">
        <v>30.555555555555557</v>
      </c>
      <c r="O43" s="3">
        <v>15.628</v>
      </c>
      <c r="X43" s="3">
        <v>15</v>
      </c>
      <c r="Y43" s="3">
        <v>23.910443314951934</v>
      </c>
      <c r="Z43" s="3">
        <v>-10.706443314951933</v>
      </c>
      <c r="AA43" s="3">
        <v>-2.3778210365546313</v>
      </c>
      <c r="AC43" s="3">
        <v>26.851851851851855</v>
      </c>
      <c r="AD43" s="3">
        <v>13.204000000000001</v>
      </c>
    </row>
    <row r="44" spans="1:30" x14ac:dyDescent="0.55000000000000004">
      <c r="A44" s="57">
        <v>2010</v>
      </c>
      <c r="B44" s="32">
        <v>67.400000000000006</v>
      </c>
      <c r="C44" s="27">
        <v>1</v>
      </c>
      <c r="D44" s="18">
        <f t="shared" si="0"/>
        <v>66.436000000000007</v>
      </c>
      <c r="E44" s="33">
        <v>66.436000000000007</v>
      </c>
      <c r="I44" s="3">
        <v>18</v>
      </c>
      <c r="J44" s="3">
        <v>20.755434982415579</v>
      </c>
      <c r="K44" s="3">
        <v>-3.092434982415579</v>
      </c>
      <c r="L44" s="3">
        <v>-0.28906359122429404</v>
      </c>
      <c r="N44" s="3">
        <v>32.407407407407405</v>
      </c>
      <c r="O44" s="3">
        <v>17.663</v>
      </c>
      <c r="X44" s="3">
        <v>16</v>
      </c>
      <c r="Y44" s="3">
        <v>25.082210854385398</v>
      </c>
      <c r="Z44" s="3">
        <v>-11.525210854385397</v>
      </c>
      <c r="AA44" s="3">
        <v>-2.5596631873082876</v>
      </c>
      <c r="AC44" s="3">
        <v>28.703703703703706</v>
      </c>
      <c r="AD44" s="3">
        <v>13.557</v>
      </c>
    </row>
    <row r="45" spans="1:30" x14ac:dyDescent="0.55000000000000004">
      <c r="A45" s="57">
        <v>2011</v>
      </c>
      <c r="B45" s="18">
        <v>65.546000000000006</v>
      </c>
      <c r="C45" s="27">
        <v>1</v>
      </c>
      <c r="D45" s="18">
        <f t="shared" si="0"/>
        <v>73.831000000000003</v>
      </c>
      <c r="E45" s="28">
        <v>73.831000000000003</v>
      </c>
      <c r="I45" s="3">
        <v>19</v>
      </c>
      <c r="J45" s="3">
        <v>21.49961243429447</v>
      </c>
      <c r="K45" s="3">
        <v>-1.7446124342944707</v>
      </c>
      <c r="L45" s="3">
        <v>-0.16307664944269673</v>
      </c>
      <c r="N45" s="3">
        <v>34.25925925925926</v>
      </c>
      <c r="O45" s="3">
        <v>19.754999999999999</v>
      </c>
      <c r="X45" s="3">
        <v>17</v>
      </c>
      <c r="Y45" s="3">
        <v>20.293122921912385</v>
      </c>
      <c r="Z45" s="3">
        <v>-4.6651229219123849</v>
      </c>
      <c r="AA45" s="3">
        <v>-1.0360889321988886</v>
      </c>
      <c r="AC45" s="3">
        <v>30.555555555555557</v>
      </c>
      <c r="AD45" s="3">
        <v>15.628</v>
      </c>
    </row>
    <row r="46" spans="1:30" x14ac:dyDescent="0.55000000000000004">
      <c r="A46" s="57">
        <v>2012</v>
      </c>
      <c r="B46" s="18">
        <v>63.747999999999998</v>
      </c>
      <c r="C46" s="27">
        <v>1</v>
      </c>
      <c r="D46" s="18">
        <f t="shared" si="0"/>
        <v>75.358000000000004</v>
      </c>
      <c r="E46" s="28">
        <v>75.358000000000004</v>
      </c>
      <c r="I46" s="3">
        <v>20</v>
      </c>
      <c r="J46" s="3">
        <v>26.131640035412403</v>
      </c>
      <c r="K46" s="3">
        <v>-5.4936400354124011</v>
      </c>
      <c r="L46" s="3">
        <v>-0.51351486015380376</v>
      </c>
      <c r="N46" s="3">
        <v>36.111111111111107</v>
      </c>
      <c r="O46" s="3">
        <v>20.638000000000002</v>
      </c>
      <c r="X46" s="3">
        <v>18</v>
      </c>
      <c r="Y46" s="3">
        <v>18.874213730998164</v>
      </c>
      <c r="Z46" s="3">
        <v>-1.2112137309981641</v>
      </c>
      <c r="AA46" s="3">
        <v>-0.26900151662029204</v>
      </c>
      <c r="AC46" s="3">
        <v>32.407407407407405</v>
      </c>
      <c r="AD46" s="3">
        <v>17.663</v>
      </c>
    </row>
    <row r="47" spans="1:30" x14ac:dyDescent="0.55000000000000004">
      <c r="A47" s="57">
        <v>2013</v>
      </c>
      <c r="B47" s="18">
        <v>69.774000000000001</v>
      </c>
      <c r="C47" s="27">
        <v>1</v>
      </c>
      <c r="D47" s="18">
        <f t="shared" si="0"/>
        <v>77.528000000000006</v>
      </c>
      <c r="E47" s="28">
        <v>77.528000000000006</v>
      </c>
      <c r="I47" s="3">
        <v>21</v>
      </c>
      <c r="J47" s="3">
        <v>30.465519618950665</v>
      </c>
      <c r="K47" s="3">
        <v>-6.5745196189506672</v>
      </c>
      <c r="L47" s="3">
        <v>-0.61454946100239893</v>
      </c>
      <c r="N47" s="3">
        <v>37.962962962962962</v>
      </c>
      <c r="O47" s="3">
        <v>23.890999999999998</v>
      </c>
      <c r="X47" s="3">
        <v>19</v>
      </c>
      <c r="Y47" s="3">
        <v>19.322517191823724</v>
      </c>
      <c r="Z47" s="3">
        <v>0.4324828081762746</v>
      </c>
      <c r="AA47" s="3">
        <v>9.6051199168412524E-2</v>
      </c>
      <c r="AC47" s="3">
        <v>34.25925925925926</v>
      </c>
      <c r="AD47" s="3">
        <v>19.754999999999999</v>
      </c>
    </row>
    <row r="48" spans="1:30" x14ac:dyDescent="0.55000000000000004">
      <c r="A48" s="57">
        <v>2014</v>
      </c>
      <c r="B48" s="18">
        <v>73.093000000000004</v>
      </c>
      <c r="C48" s="27">
        <v>1</v>
      </c>
      <c r="D48" s="18">
        <f t="shared" si="0"/>
        <v>79.488</v>
      </c>
      <c r="E48" s="28">
        <v>79.488</v>
      </c>
      <c r="I48" s="3">
        <v>22</v>
      </c>
      <c r="J48" s="3">
        <v>31.542430258448469</v>
      </c>
      <c r="K48" s="3">
        <v>-7.4514302584484682</v>
      </c>
      <c r="L48" s="3">
        <v>-0.69651818146940925</v>
      </c>
      <c r="N48" s="3">
        <v>39.81481481481481</v>
      </c>
      <c r="O48" s="3">
        <v>24.091000000000001</v>
      </c>
      <c r="X48" s="3">
        <v>20</v>
      </c>
      <c r="Y48" s="3">
        <v>22.112918861449462</v>
      </c>
      <c r="Z48" s="3">
        <v>-1.4749188614494599</v>
      </c>
      <c r="AA48" s="3">
        <v>-0.32756845506928989</v>
      </c>
      <c r="AC48" s="3">
        <v>36.111111111111107</v>
      </c>
      <c r="AD48" s="3">
        <v>20.638000000000002</v>
      </c>
    </row>
    <row r="49" spans="1:30" x14ac:dyDescent="0.55000000000000004">
      <c r="A49" s="57">
        <v>2015</v>
      </c>
      <c r="B49" s="18">
        <v>75.614000000000004</v>
      </c>
      <c r="C49" s="27">
        <v>1</v>
      </c>
      <c r="D49" s="18">
        <f t="shared" si="0"/>
        <v>75.096000000000004</v>
      </c>
      <c r="E49" s="28">
        <v>75.096000000000004</v>
      </c>
      <c r="I49" s="3">
        <v>23</v>
      </c>
      <c r="J49" s="3">
        <v>32.320000288296285</v>
      </c>
      <c r="K49" s="3">
        <v>-6.5650002882962859</v>
      </c>
      <c r="L49" s="3">
        <v>-0.6136596470141813</v>
      </c>
      <c r="N49" s="3">
        <v>41.666666666666664</v>
      </c>
      <c r="O49" s="3">
        <v>25.754999999999999</v>
      </c>
      <c r="X49" s="3">
        <v>21</v>
      </c>
      <c r="Y49" s="3">
        <v>24.723711772731626</v>
      </c>
      <c r="Z49" s="3">
        <v>-0.83271177273162778</v>
      </c>
      <c r="AA49" s="3">
        <v>-0.18493906074510919</v>
      </c>
      <c r="AC49" s="3">
        <v>37.962962962962962</v>
      </c>
      <c r="AD49" s="3">
        <v>23.890999999999998</v>
      </c>
    </row>
    <row r="50" spans="1:30" x14ac:dyDescent="0.55000000000000004">
      <c r="A50" s="57">
        <v>2016</v>
      </c>
      <c r="B50" s="18">
        <v>70.036000000000001</v>
      </c>
      <c r="C50" s="27">
        <v>1</v>
      </c>
      <c r="D50" s="18">
        <f t="shared" si="0"/>
        <v>76.343000000000004</v>
      </c>
      <c r="E50" s="28">
        <v>76.343000000000004</v>
      </c>
      <c r="I50" s="3">
        <v>24</v>
      </c>
      <c r="J50" s="3">
        <v>28.968816570700653</v>
      </c>
      <c r="K50" s="3">
        <v>-2.7308165707006538</v>
      </c>
      <c r="L50" s="3">
        <v>-0.25526151702143074</v>
      </c>
      <c r="N50" s="3">
        <v>43.518518518518519</v>
      </c>
      <c r="O50" s="3">
        <v>26.238</v>
      </c>
      <c r="X50" s="3">
        <v>22</v>
      </c>
      <c r="Y50" s="3">
        <v>25.372458607868609</v>
      </c>
      <c r="Z50" s="3">
        <v>-1.2814586078686077</v>
      </c>
      <c r="AA50" s="3">
        <v>-0.28460237873847721</v>
      </c>
      <c r="AC50" s="3">
        <v>39.81481481481481</v>
      </c>
      <c r="AD50" s="3">
        <v>24.091000000000001</v>
      </c>
    </row>
    <row r="51" spans="1:30" x14ac:dyDescent="0.55000000000000004">
      <c r="A51" s="57">
        <v>2017</v>
      </c>
      <c r="B51" s="18">
        <v>78.286000000000001</v>
      </c>
      <c r="C51" s="27">
        <v>1</v>
      </c>
      <c r="D51" s="18">
        <f t="shared" si="0"/>
        <v>81.228999999999999</v>
      </c>
      <c r="E51" s="28">
        <v>81.228999999999999</v>
      </c>
      <c r="I51" s="3">
        <v>25</v>
      </c>
      <c r="J51" s="3">
        <v>29.321823823514997</v>
      </c>
      <c r="K51" s="3">
        <v>-1.3478238235149966</v>
      </c>
      <c r="L51" s="3">
        <v>-0.12598706099831153</v>
      </c>
      <c r="N51" s="3">
        <v>45.370370370370367</v>
      </c>
      <c r="O51" s="3">
        <v>27.974</v>
      </c>
      <c r="X51" s="3">
        <v>23</v>
      </c>
      <c r="Y51" s="3">
        <v>25.840878249628645</v>
      </c>
      <c r="Z51" s="3">
        <v>-8.5878249628645875E-2</v>
      </c>
      <c r="AA51" s="3">
        <v>-1.90729173584945E-2</v>
      </c>
      <c r="AC51" s="3">
        <v>41.666666666666664</v>
      </c>
      <c r="AD51" s="3">
        <v>25.754999999999999</v>
      </c>
    </row>
    <row r="52" spans="1:30" x14ac:dyDescent="0.55000000000000004">
      <c r="A52" s="57">
        <v>2018</v>
      </c>
      <c r="B52" s="18">
        <v>81.478999999999999</v>
      </c>
      <c r="C52" s="27">
        <v>1</v>
      </c>
      <c r="D52" s="18">
        <f t="shared" si="0"/>
        <v>86.216999999999999</v>
      </c>
      <c r="E52" s="28">
        <v>86.216999999999999</v>
      </c>
      <c r="I52" s="3">
        <v>26</v>
      </c>
      <c r="J52" s="3">
        <v>30.55377143215425</v>
      </c>
      <c r="K52" s="3">
        <v>0.47322856784575151</v>
      </c>
      <c r="L52" s="3">
        <v>4.4234769710362623E-2</v>
      </c>
      <c r="N52" s="3">
        <v>47.222222222222221</v>
      </c>
      <c r="O52" s="3">
        <v>31.027000000000001</v>
      </c>
      <c r="X52" s="3">
        <v>24</v>
      </c>
      <c r="Y52" s="3">
        <v>23.822075805846893</v>
      </c>
      <c r="Z52" s="3">
        <v>2.4159241941531064</v>
      </c>
      <c r="AA52" s="3">
        <v>0.53655870606029943</v>
      </c>
      <c r="AC52" s="3">
        <v>43.518518518518519</v>
      </c>
      <c r="AD52" s="3">
        <v>26.238</v>
      </c>
    </row>
    <row r="53" spans="1:30" x14ac:dyDescent="0.55000000000000004">
      <c r="A53" s="57">
        <v>2019</v>
      </c>
      <c r="B53" s="18">
        <v>76.932000000000002</v>
      </c>
      <c r="C53" s="27">
        <v>1</v>
      </c>
      <c r="D53" s="18">
        <f t="shared" si="0"/>
        <v>87.396000000000001</v>
      </c>
      <c r="E53" s="28">
        <v>87.396000000000001</v>
      </c>
      <c r="I53" s="3">
        <v>27</v>
      </c>
      <c r="J53" s="3">
        <v>34.370066057174178</v>
      </c>
      <c r="K53" s="3">
        <v>-2.6830660571741767</v>
      </c>
      <c r="L53" s="3">
        <v>-0.25079806508104885</v>
      </c>
      <c r="N53" s="3">
        <v>49.074074074074069</v>
      </c>
      <c r="O53" s="3">
        <v>31.361000000000001</v>
      </c>
      <c r="X53" s="3">
        <v>25</v>
      </c>
      <c r="Y53" s="3">
        <v>24.03473257572568</v>
      </c>
      <c r="Z53" s="3">
        <v>3.9392674242743198</v>
      </c>
      <c r="AA53" s="3">
        <v>0.87488185147094366</v>
      </c>
      <c r="AC53" s="3">
        <v>45.370370370370367</v>
      </c>
      <c r="AD53" s="3">
        <v>27.974</v>
      </c>
    </row>
    <row r="54" spans="1:30" x14ac:dyDescent="0.55000000000000004">
      <c r="A54" s="57">
        <v>2020</v>
      </c>
      <c r="B54" s="18">
        <v>68.399000000000001</v>
      </c>
      <c r="C54" s="27">
        <v>1</v>
      </c>
      <c r="D54" s="18">
        <f t="shared" si="0"/>
        <v>85.117000000000004</v>
      </c>
      <c r="E54" s="28">
        <v>85.117000000000004</v>
      </c>
      <c r="I54" s="3">
        <v>28</v>
      </c>
      <c r="J54" s="3">
        <v>41.772485037642525</v>
      </c>
      <c r="K54" s="3">
        <v>-10.244485037642526</v>
      </c>
      <c r="L54" s="3">
        <v>-0.95759737943183654</v>
      </c>
      <c r="N54" s="3">
        <v>50.925925925925924</v>
      </c>
      <c r="O54" s="3">
        <v>31.527999999999999</v>
      </c>
      <c r="X54" s="3">
        <v>26</v>
      </c>
      <c r="Y54" s="3">
        <v>24.77687596520132</v>
      </c>
      <c r="Z54" s="3">
        <v>6.2501240347986808</v>
      </c>
      <c r="AA54" s="3">
        <v>1.38810583251911</v>
      </c>
      <c r="AC54" s="3">
        <v>47.222222222222221</v>
      </c>
      <c r="AD54" s="3">
        <v>31.027000000000001</v>
      </c>
    </row>
    <row r="55" spans="1:30" x14ac:dyDescent="0.55000000000000004">
      <c r="A55" s="57">
        <v>2021</v>
      </c>
      <c r="B55" s="18">
        <v>83.090999999999994</v>
      </c>
      <c r="C55" s="27">
        <v>1</v>
      </c>
      <c r="D55" s="18">
        <f t="shared" si="0"/>
        <v>97.144000000000005</v>
      </c>
      <c r="E55" s="28">
        <v>97.144000000000005</v>
      </c>
      <c r="I55" s="3">
        <v>29</v>
      </c>
      <c r="J55" s="3">
        <v>41.423055561039135</v>
      </c>
      <c r="K55" s="3">
        <v>-10.062055561039134</v>
      </c>
      <c r="L55" s="3">
        <v>-0.94054488844916329</v>
      </c>
      <c r="N55" s="3">
        <v>52.777777777777779</v>
      </c>
      <c r="O55" s="3">
        <v>31.687000000000001</v>
      </c>
      <c r="X55" s="3">
        <v>27</v>
      </c>
      <c r="Y55" s="3">
        <v>27.07586807199905</v>
      </c>
      <c r="Z55" s="3">
        <v>4.6111319280009511</v>
      </c>
      <c r="AA55" s="3">
        <v>1.0240979359987021</v>
      </c>
      <c r="AC55" s="3">
        <v>49.074074074074069</v>
      </c>
      <c r="AD55" s="3">
        <v>31.361000000000001</v>
      </c>
    </row>
    <row r="56" spans="1:30" x14ac:dyDescent="0.55000000000000004">
      <c r="A56" s="57">
        <v>2022</v>
      </c>
      <c r="B56" s="18">
        <v>98.174000000000007</v>
      </c>
      <c r="C56" s="27">
        <v>1</v>
      </c>
      <c r="D56" s="18">
        <f t="shared" si="0"/>
        <v>100.86799999999999</v>
      </c>
      <c r="E56" s="28">
        <v>100.86799999999999</v>
      </c>
      <c r="I56" s="3">
        <v>30</v>
      </c>
      <c r="J56" s="3">
        <v>37.729597919262034</v>
      </c>
      <c r="K56" s="3">
        <v>-5.1545979192620308</v>
      </c>
      <c r="L56" s="3">
        <v>-0.48182309226604164</v>
      </c>
      <c r="N56" s="3">
        <v>54.629629629629626</v>
      </c>
      <c r="O56" s="3">
        <v>32.575000000000003</v>
      </c>
      <c r="X56" s="3">
        <v>28</v>
      </c>
      <c r="Y56" s="3">
        <v>31.535194324153256</v>
      </c>
      <c r="Z56" s="3">
        <v>-7.1943241532572699E-3</v>
      </c>
      <c r="AA56" s="3">
        <v>-1.597805621547348E-3</v>
      </c>
      <c r="AC56" s="3">
        <v>50.925925925925924</v>
      </c>
      <c r="AD56" s="3">
        <v>31.527999999999999</v>
      </c>
    </row>
    <row r="57" spans="1:30" x14ac:dyDescent="0.55000000000000004">
      <c r="A57" s="60">
        <v>2023</v>
      </c>
      <c r="B57" s="23">
        <v>100.873</v>
      </c>
      <c r="C57" s="31">
        <v>1</v>
      </c>
      <c r="D57" s="23">
        <f t="shared" si="0"/>
        <v>105.188</v>
      </c>
      <c r="E57" s="34">
        <v>105.188</v>
      </c>
      <c r="I57" s="3">
        <v>31</v>
      </c>
      <c r="J57" s="3">
        <v>42.626380959990733</v>
      </c>
      <c r="K57" s="3">
        <v>-9.0973809599907298</v>
      </c>
      <c r="L57" s="3">
        <v>-0.85037248187390968</v>
      </c>
      <c r="N57" s="3">
        <v>56.481481481481481</v>
      </c>
      <c r="O57" s="3">
        <v>33.372</v>
      </c>
      <c r="X57" s="3">
        <v>29</v>
      </c>
      <c r="Y57" s="3">
        <v>31.32469285937459</v>
      </c>
      <c r="Z57" s="3">
        <v>3.6307140625410739E-2</v>
      </c>
      <c r="AA57" s="3">
        <v>8.0635445606556701E-3</v>
      </c>
      <c r="AC57" s="3">
        <v>52.777777777777779</v>
      </c>
      <c r="AD57" s="3">
        <v>31.687000000000001</v>
      </c>
    </row>
    <row r="58" spans="1:30" x14ac:dyDescent="0.55000000000000004">
      <c r="I58" s="3">
        <v>32</v>
      </c>
      <c r="J58" s="3">
        <v>39.436197171888132</v>
      </c>
      <c r="K58" s="3">
        <v>-6.0641971718881322</v>
      </c>
      <c r="L58" s="3">
        <v>-0.56684736214855724</v>
      </c>
      <c r="N58" s="3">
        <v>58.333333333333329</v>
      </c>
      <c r="O58" s="3">
        <v>33.529000000000003</v>
      </c>
      <c r="X58" s="3">
        <v>30</v>
      </c>
      <c r="Y58" s="3">
        <v>29.099699561014422</v>
      </c>
      <c r="Z58" s="3">
        <v>3.4753004389855811</v>
      </c>
      <c r="AA58" s="3">
        <v>0.77183825188958743</v>
      </c>
      <c r="AC58" s="3">
        <v>54.629629629629626</v>
      </c>
      <c r="AD58" s="3">
        <v>32.575000000000003</v>
      </c>
    </row>
    <row r="59" spans="1:30" x14ac:dyDescent="0.55000000000000004">
      <c r="I59" s="3">
        <v>33</v>
      </c>
      <c r="J59" s="3">
        <v>43.169010351985754</v>
      </c>
      <c r="K59" s="3">
        <v>-8.4510103519857509</v>
      </c>
      <c r="L59" s="3">
        <v>-0.78995335899042629</v>
      </c>
      <c r="N59" s="3">
        <v>60.185185185185183</v>
      </c>
      <c r="O59" s="3">
        <v>34.718000000000004</v>
      </c>
      <c r="X59" s="3">
        <v>31</v>
      </c>
      <c r="Y59" s="3">
        <v>32.049593808049252</v>
      </c>
      <c r="Z59" s="3">
        <v>1.4794061919507513</v>
      </c>
      <c r="AA59" s="3">
        <v>0.32856505763375149</v>
      </c>
      <c r="AC59" s="3">
        <v>56.481481481481481</v>
      </c>
      <c r="AD59" s="3">
        <v>33.372</v>
      </c>
    </row>
    <row r="60" spans="1:30" x14ac:dyDescent="0.55000000000000004">
      <c r="B60" s="14">
        <f>$K$15</f>
        <v>6065.8300290830412</v>
      </c>
      <c r="C60" s="15"/>
      <c r="D60" s="16">
        <f>$J$15</f>
        <v>52</v>
      </c>
      <c r="I60" s="3">
        <v>34</v>
      </c>
      <c r="J60" s="3">
        <v>46.077742411493134</v>
      </c>
      <c r="K60" s="3">
        <v>-7.1037424114931369</v>
      </c>
      <c r="L60" s="3">
        <v>-0.66401825883968768</v>
      </c>
      <c r="N60" s="3">
        <v>62.037037037037038</v>
      </c>
      <c r="O60" s="3">
        <v>38.973999999999997</v>
      </c>
      <c r="X60" s="3">
        <v>32</v>
      </c>
      <c r="Y60" s="3">
        <v>30.127780093773023</v>
      </c>
      <c r="Z60" s="3">
        <v>3.2442199062269772</v>
      </c>
      <c r="AA60" s="3">
        <v>0.72051699274050029</v>
      </c>
      <c r="AC60" s="3">
        <v>58.333333333333329</v>
      </c>
      <c r="AD60" s="3">
        <v>33.529000000000003</v>
      </c>
    </row>
    <row r="61" spans="1:30" x14ac:dyDescent="0.55000000000000004">
      <c r="B61" s="17">
        <f>$Z$15</f>
        <v>1074.5038692029766</v>
      </c>
      <c r="C61" s="18"/>
      <c r="D61" s="19">
        <f>$Y$15</f>
        <v>50</v>
      </c>
      <c r="I61" s="3">
        <v>35</v>
      </c>
      <c r="J61" s="3">
        <v>53.975087101143743</v>
      </c>
      <c r="K61" s="3">
        <v>-10.087087101143744</v>
      </c>
      <c r="L61" s="3">
        <v>-0.94288469734333824</v>
      </c>
      <c r="N61" s="3">
        <v>63.888888888888886</v>
      </c>
      <c r="O61" s="3">
        <v>43.887999999999998</v>
      </c>
      <c r="X61" s="3">
        <v>33</v>
      </c>
      <c r="Y61" s="3">
        <v>32.376481748234553</v>
      </c>
      <c r="Z61" s="3">
        <v>2.34151825176545</v>
      </c>
      <c r="AA61" s="3">
        <v>0.52003370239199798</v>
      </c>
      <c r="AC61" s="3">
        <v>60.185185185185183</v>
      </c>
      <c r="AD61" s="3">
        <v>34.718000000000004</v>
      </c>
    </row>
    <row r="62" spans="1:30" x14ac:dyDescent="0.55000000000000004">
      <c r="B62" s="20">
        <f>+B60-B61</f>
        <v>4991.3261598800646</v>
      </c>
      <c r="C62" s="18"/>
      <c r="D62" s="21">
        <f>+D60-D61</f>
        <v>2</v>
      </c>
      <c r="I62" s="3">
        <v>36</v>
      </c>
      <c r="J62" s="3">
        <v>59.326247720663872</v>
      </c>
      <c r="K62" s="3">
        <v>-11.76924772066387</v>
      </c>
      <c r="L62" s="3">
        <v>-1.1001236991201024</v>
      </c>
      <c r="N62" s="3">
        <v>65.740740740740733</v>
      </c>
      <c r="O62" s="3">
        <v>47.557000000000002</v>
      </c>
      <c r="X62" s="3">
        <v>34</v>
      </c>
      <c r="Y62" s="3">
        <v>34.128744794634443</v>
      </c>
      <c r="Z62" s="3">
        <v>4.8452552053655538</v>
      </c>
      <c r="AA62" s="3">
        <v>1.0760949659822459</v>
      </c>
      <c r="AC62" s="3">
        <v>62.037037037037038</v>
      </c>
      <c r="AD62" s="3">
        <v>38.973999999999997</v>
      </c>
    </row>
    <row r="63" spans="1:30" x14ac:dyDescent="0.55000000000000004">
      <c r="A63" s="180" t="s">
        <v>61</v>
      </c>
      <c r="B63" s="22">
        <f>(B62/D62)/(B61/D61)</f>
        <v>116.13094896490293</v>
      </c>
      <c r="C63" s="23"/>
      <c r="D63" s="24"/>
      <c r="I63" s="3">
        <v>37</v>
      </c>
      <c r="J63" s="3">
        <v>70.762013082950148</v>
      </c>
      <c r="K63" s="3">
        <v>-19.20601308295015</v>
      </c>
      <c r="L63" s="3">
        <v>-1.7952710878085225</v>
      </c>
      <c r="N63" s="3">
        <v>67.592592592592595</v>
      </c>
      <c r="O63" s="3">
        <v>51.555999999999997</v>
      </c>
      <c r="X63" s="3">
        <v>35</v>
      </c>
      <c r="Y63" s="3">
        <v>38.886221585638985</v>
      </c>
      <c r="Z63" s="3">
        <v>5.0017784143610129</v>
      </c>
      <c r="AA63" s="3">
        <v>1.1108576007910129</v>
      </c>
      <c r="AC63" s="3">
        <v>63.888888888888886</v>
      </c>
      <c r="AD63" s="3">
        <v>43.887999999999998</v>
      </c>
    </row>
    <row r="64" spans="1:30" ht="18.5" thickBot="1" x14ac:dyDescent="0.6">
      <c r="A64" s="180" t="s">
        <v>62</v>
      </c>
      <c r="B64" s="13">
        <f>_xlfn.F.DIST.RT(B63,D62,D61)</f>
        <v>1.6141491928852339E-19</v>
      </c>
      <c r="C64"/>
      <c r="I64" s="3">
        <v>38</v>
      </c>
      <c r="J64" s="3">
        <v>81.119675213668302</v>
      </c>
      <c r="K64" s="3">
        <v>-22.947675213668305</v>
      </c>
      <c r="L64" s="3">
        <v>-2.1450208153867836</v>
      </c>
      <c r="N64" s="3">
        <v>69.444444444444443</v>
      </c>
      <c r="O64" s="3">
        <v>58.171999999999997</v>
      </c>
      <c r="X64" s="3">
        <v>36</v>
      </c>
      <c r="Y64" s="3">
        <v>42.109839580389412</v>
      </c>
      <c r="Z64" s="3">
        <v>5.4471604196105901</v>
      </c>
      <c r="AA64" s="3">
        <v>1.2097736152163023</v>
      </c>
      <c r="AC64" s="3">
        <v>65.740740740740733</v>
      </c>
      <c r="AD64" s="3">
        <v>47.557000000000002</v>
      </c>
    </row>
    <row r="65" spans="2:30" x14ac:dyDescent="0.55000000000000004">
      <c r="I65" s="3">
        <v>39</v>
      </c>
      <c r="J65" s="3">
        <v>77.64565451282985</v>
      </c>
      <c r="K65" s="3">
        <v>-13.687654512829852</v>
      </c>
      <c r="L65" s="3">
        <v>-1.2794456767609743</v>
      </c>
      <c r="N65" s="3">
        <v>71.296296296296291</v>
      </c>
      <c r="O65" s="3">
        <v>60.673000000000002</v>
      </c>
      <c r="X65" s="3">
        <v>37</v>
      </c>
      <c r="Y65" s="3">
        <v>48.998913115415469</v>
      </c>
      <c r="Z65" s="3">
        <v>2.5570868845845283</v>
      </c>
      <c r="AA65" s="3">
        <v>0.56790988450587365</v>
      </c>
      <c r="AC65" s="3">
        <v>67.592592592592595</v>
      </c>
      <c r="AD65" s="3">
        <v>51.555999999999997</v>
      </c>
    </row>
    <row r="66" spans="2:30" x14ac:dyDescent="0.55000000000000004">
      <c r="I66" s="3">
        <v>40</v>
      </c>
      <c r="J66" s="3">
        <v>45.628135200982967</v>
      </c>
      <c r="K66" s="3">
        <v>15.044864799017034</v>
      </c>
      <c r="L66" s="3">
        <v>1.4063101319888631</v>
      </c>
      <c r="N66" s="3">
        <v>73.148148148148152</v>
      </c>
      <c r="O66" s="3">
        <v>63.957999999999998</v>
      </c>
      <c r="X66" s="3">
        <v>38</v>
      </c>
      <c r="Y66" s="3">
        <v>55.238521380271166</v>
      </c>
      <c r="Z66" s="3">
        <v>2.9334786197288309</v>
      </c>
      <c r="AA66" s="3">
        <v>0.65150367559815292</v>
      </c>
      <c r="AC66" s="3">
        <v>69.444444444444443</v>
      </c>
      <c r="AD66" s="3">
        <v>58.171999999999997</v>
      </c>
    </row>
    <row r="67" spans="2:30" x14ac:dyDescent="0.55000000000000004">
      <c r="I67" s="3">
        <v>41</v>
      </c>
      <c r="J67" s="3">
        <v>61.404935699229426</v>
      </c>
      <c r="K67" s="3">
        <v>5.0310643007705806</v>
      </c>
      <c r="L67" s="3">
        <v>0.47027585793415694</v>
      </c>
      <c r="N67" s="3">
        <v>75</v>
      </c>
      <c r="O67" s="3">
        <v>66.436000000000007</v>
      </c>
      <c r="X67" s="3">
        <v>39</v>
      </c>
      <c r="Y67" s="3">
        <v>77.2145997742643</v>
      </c>
      <c r="Z67" s="3">
        <v>-13.256599774264302</v>
      </c>
      <c r="AA67" s="3">
        <v>-2.9441917254079768</v>
      </c>
      <c r="AC67" s="3">
        <v>71.296296296296291</v>
      </c>
      <c r="AD67" s="3">
        <v>60.673000000000002</v>
      </c>
    </row>
    <row r="68" spans="2:30" x14ac:dyDescent="0.55000000000000004">
      <c r="B68" s="80"/>
      <c r="I68" s="3">
        <v>42</v>
      </c>
      <c r="J68" s="3">
        <v>59.19387000085851</v>
      </c>
      <c r="K68" s="3">
        <v>14.637129999141493</v>
      </c>
      <c r="L68" s="3">
        <v>1.3681973547795334</v>
      </c>
      <c r="N68" s="3">
        <v>76.851851851851848</v>
      </c>
      <c r="O68" s="3">
        <v>73.831000000000003</v>
      </c>
      <c r="X68" s="3">
        <v>40</v>
      </c>
      <c r="Y68" s="3">
        <v>56.457275196818117</v>
      </c>
      <c r="Z68" s="3">
        <v>4.2157248031818852</v>
      </c>
      <c r="AA68" s="3">
        <v>0.93628096898732083</v>
      </c>
      <c r="AC68" s="3">
        <v>73.148148148148152</v>
      </c>
      <c r="AD68" s="3">
        <v>63.957999999999998</v>
      </c>
    </row>
    <row r="69" spans="2:30" x14ac:dyDescent="0.55000000000000004">
      <c r="B69" s="80"/>
      <c r="I69" s="3">
        <v>43</v>
      </c>
      <c r="J69" s="3">
        <v>57.049589458425416</v>
      </c>
      <c r="K69" s="3">
        <v>18.308410541574588</v>
      </c>
      <c r="L69" s="3">
        <v>1.7113682036484814</v>
      </c>
      <c r="N69" s="3">
        <v>78.703703703703695</v>
      </c>
      <c r="O69" s="3">
        <v>75.096000000000004</v>
      </c>
      <c r="X69" s="3">
        <v>41</v>
      </c>
      <c r="Y69" s="3">
        <v>68.539450457175022</v>
      </c>
      <c r="Z69" s="3">
        <v>-2.1034504571750148</v>
      </c>
      <c r="AA69" s="3">
        <v>-0.46716062461529612</v>
      </c>
      <c r="AC69" s="3">
        <v>75</v>
      </c>
      <c r="AD69" s="3">
        <v>66.436000000000007</v>
      </c>
    </row>
    <row r="70" spans="2:30" x14ac:dyDescent="0.55000000000000004">
      <c r="I70" s="3">
        <v>44</v>
      </c>
      <c r="J70" s="3">
        <v>64.236149274166081</v>
      </c>
      <c r="K70" s="3">
        <v>13.291850725833925</v>
      </c>
      <c r="L70" s="3">
        <v>1.2424481441564739</v>
      </c>
      <c r="N70" s="3">
        <v>80.555555555555557</v>
      </c>
      <c r="O70" s="3">
        <v>75.358000000000004</v>
      </c>
      <c r="X70" s="3">
        <v>42</v>
      </c>
      <c r="Y70" s="3">
        <v>70.515522697847985</v>
      </c>
      <c r="Z70" s="3">
        <v>3.3154773021520185</v>
      </c>
      <c r="AA70" s="3">
        <v>0.73634272777279064</v>
      </c>
      <c r="AC70" s="3">
        <v>76.851851851851848</v>
      </c>
      <c r="AD70" s="3">
        <v>73.831000000000003</v>
      </c>
    </row>
    <row r="71" spans="2:30" x14ac:dyDescent="0.55000000000000004">
      <c r="I71" s="3">
        <v>45</v>
      </c>
      <c r="J71" s="3">
        <v>68.194362355553935</v>
      </c>
      <c r="K71" s="3">
        <v>11.293637644446065</v>
      </c>
      <c r="L71" s="3">
        <v>1.0556663192767957</v>
      </c>
      <c r="N71" s="3">
        <v>82.407407407407405</v>
      </c>
      <c r="O71" s="3">
        <v>76.343000000000004</v>
      </c>
      <c r="X71" s="3">
        <v>43</v>
      </c>
      <c r="Y71" s="3">
        <v>69.906858801312552</v>
      </c>
      <c r="Z71" s="3">
        <v>5.4511411986874521</v>
      </c>
      <c r="AA71" s="3">
        <v>1.2106577164955405</v>
      </c>
      <c r="AC71" s="3">
        <v>78.703703703703695</v>
      </c>
      <c r="AD71" s="3">
        <v>75.096000000000004</v>
      </c>
    </row>
    <row r="72" spans="2:30" x14ac:dyDescent="0.55000000000000004">
      <c r="I72" s="3">
        <v>46</v>
      </c>
      <c r="J72" s="3">
        <v>71.200886964827447</v>
      </c>
      <c r="K72" s="3">
        <v>3.8951130351725567</v>
      </c>
      <c r="L72" s="3">
        <v>0.36409346310396562</v>
      </c>
      <c r="N72" s="3">
        <v>84.259259259259252</v>
      </c>
      <c r="O72" s="3">
        <v>77.528000000000006</v>
      </c>
      <c r="X72" s="3">
        <v>44</v>
      </c>
      <c r="Y72" s="3">
        <v>75.20686774715638</v>
      </c>
      <c r="Z72" s="3">
        <v>2.3211322528436256</v>
      </c>
      <c r="AA72" s="3">
        <v>0.51550612440353583</v>
      </c>
      <c r="AC72" s="3">
        <v>80.555555555555557</v>
      </c>
      <c r="AD72" s="3">
        <v>75.358000000000004</v>
      </c>
    </row>
    <row r="73" spans="2:30" x14ac:dyDescent="0.55000000000000004">
      <c r="I73" s="3">
        <v>47</v>
      </c>
      <c r="J73" s="3">
        <v>64.548608396589586</v>
      </c>
      <c r="K73" s="3">
        <v>11.794391603410418</v>
      </c>
      <c r="L73" s="3">
        <v>1.1024740091784766</v>
      </c>
      <c r="N73" s="3">
        <v>86.111111111111114</v>
      </c>
      <c r="O73" s="3">
        <v>79.488</v>
      </c>
      <c r="X73" s="3">
        <v>45</v>
      </c>
      <c r="Y73" s="3">
        <v>78.468132467198231</v>
      </c>
      <c r="Z73" s="3">
        <v>1.0198675328017686</v>
      </c>
      <c r="AA73" s="3">
        <v>0.22650495618917896</v>
      </c>
      <c r="AC73" s="3">
        <v>82.407407407407405</v>
      </c>
      <c r="AD73" s="3">
        <v>76.343000000000004</v>
      </c>
    </row>
    <row r="74" spans="2:30" x14ac:dyDescent="0.55000000000000004">
      <c r="I74" s="3">
        <v>48</v>
      </c>
      <c r="J74" s="3">
        <v>74.387492976719088</v>
      </c>
      <c r="K74" s="3">
        <v>6.8415070232809114</v>
      </c>
      <c r="L74" s="3">
        <v>0.63950595591537163</v>
      </c>
      <c r="N74" s="3">
        <v>87.962962962962962</v>
      </c>
      <c r="O74" s="3">
        <v>81.228999999999999</v>
      </c>
      <c r="X74" s="3">
        <v>46</v>
      </c>
      <c r="Y74" s="3">
        <v>78.314606837332164</v>
      </c>
      <c r="Z74" s="3">
        <v>-3.2186068373321604</v>
      </c>
      <c r="AA74" s="3">
        <v>-0.71482852157998278</v>
      </c>
      <c r="AC74" s="3">
        <v>84.259259259259252</v>
      </c>
      <c r="AD74" s="3">
        <v>77.528000000000006</v>
      </c>
    </row>
    <row r="75" spans="2:30" x14ac:dyDescent="0.55000000000000004">
      <c r="I75" s="3">
        <v>49</v>
      </c>
      <c r="J75" s="3">
        <v>78.195439457246792</v>
      </c>
      <c r="K75" s="3">
        <v>8.0215605427532068</v>
      </c>
      <c r="L75" s="3">
        <v>0.7498107837016228</v>
      </c>
      <c r="N75" s="3">
        <v>89.81481481481481</v>
      </c>
      <c r="O75" s="3">
        <v>85.117000000000004</v>
      </c>
      <c r="X75" s="3">
        <v>47</v>
      </c>
      <c r="Y75" s="3">
        <v>74.865004394031558</v>
      </c>
      <c r="Z75" s="3">
        <v>1.4779956059684451</v>
      </c>
      <c r="AA75" s="3">
        <v>0.32825177703029351</v>
      </c>
      <c r="AC75" s="3">
        <v>86.111111111111114</v>
      </c>
      <c r="AD75" s="3">
        <v>79.488</v>
      </c>
    </row>
    <row r="76" spans="2:30" x14ac:dyDescent="0.55000000000000004">
      <c r="I76" s="3">
        <v>50</v>
      </c>
      <c r="J76" s="3">
        <v>72.772723313507541</v>
      </c>
      <c r="K76" s="3">
        <v>14.62327668649246</v>
      </c>
      <c r="L76" s="3">
        <v>1.366902424303241</v>
      </c>
      <c r="N76" s="3">
        <v>91.666666666666671</v>
      </c>
      <c r="O76" s="3">
        <v>86.216999999999999</v>
      </c>
      <c r="X76" s="3">
        <v>48</v>
      </c>
      <c r="Y76" s="3">
        <v>82.977777824020393</v>
      </c>
      <c r="Z76" s="3">
        <v>-1.7487778240203937</v>
      </c>
      <c r="AA76" s="3">
        <v>-0.38839048373877222</v>
      </c>
      <c r="AC76" s="3">
        <v>87.962962962962962</v>
      </c>
      <c r="AD76" s="3">
        <v>81.228999999999999</v>
      </c>
    </row>
    <row r="77" spans="2:30" x14ac:dyDescent="0.55000000000000004">
      <c r="I77" s="3">
        <v>51</v>
      </c>
      <c r="J77" s="3">
        <v>62.596335177477826</v>
      </c>
      <c r="K77" s="3">
        <v>22.520664822522178</v>
      </c>
      <c r="L77" s="3">
        <v>2.1051062633083522</v>
      </c>
      <c r="N77" s="3">
        <v>93.518518518518519</v>
      </c>
      <c r="O77" s="3">
        <v>87.396000000000001</v>
      </c>
      <c r="X77" s="3">
        <v>49</v>
      </c>
      <c r="Y77" s="3">
        <v>87.503053577029235</v>
      </c>
      <c r="Z77" s="3">
        <v>-1.2860535770292358</v>
      </c>
      <c r="AA77" s="3">
        <v>-0.28562288704464855</v>
      </c>
      <c r="AC77" s="3">
        <v>89.81481481481481</v>
      </c>
      <c r="AD77" s="3">
        <v>85.117000000000004</v>
      </c>
    </row>
    <row r="78" spans="2:30" x14ac:dyDescent="0.55000000000000004">
      <c r="I78" s="3">
        <v>52</v>
      </c>
      <c r="J78" s="3">
        <v>80.117897874600573</v>
      </c>
      <c r="K78" s="3">
        <v>17.026102125399433</v>
      </c>
      <c r="L78" s="3">
        <v>1.5915051578789021</v>
      </c>
      <c r="N78" s="3">
        <v>95.370370370370367</v>
      </c>
      <c r="O78" s="3">
        <v>97.144000000000005</v>
      </c>
      <c r="X78" s="3">
        <v>50</v>
      </c>
      <c r="Y78" s="3">
        <v>84.763738795275017</v>
      </c>
      <c r="Z78" s="3">
        <v>2.6322612047249834</v>
      </c>
      <c r="AA78" s="3">
        <v>0.58460553912994795</v>
      </c>
      <c r="AC78" s="3">
        <v>91.666666666666671</v>
      </c>
      <c r="AD78" s="3">
        <v>86.216999999999999</v>
      </c>
    </row>
    <row r="79" spans="2:30" x14ac:dyDescent="0.55000000000000004">
      <c r="I79" s="3">
        <v>53</v>
      </c>
      <c r="J79" s="3">
        <v>98.105764071217962</v>
      </c>
      <c r="K79" s="3">
        <v>2.7622359287820331</v>
      </c>
      <c r="L79" s="3">
        <v>0.25819842354739148</v>
      </c>
      <c r="N79" s="3">
        <v>97.222222222222214</v>
      </c>
      <c r="O79" s="3">
        <v>100.86799999999999</v>
      </c>
      <c r="X79" s="3">
        <v>51</v>
      </c>
      <c r="Y79" s="3">
        <v>77.613853580952807</v>
      </c>
      <c r="Z79" s="3">
        <v>7.5031464190471979</v>
      </c>
      <c r="AA79" s="3">
        <v>1.6663927385338309</v>
      </c>
      <c r="AC79" s="3">
        <v>93.518518518518519</v>
      </c>
      <c r="AD79" s="3">
        <v>87.396000000000001</v>
      </c>
    </row>
    <row r="80" spans="2:30" ht="18.5" thickBot="1" x14ac:dyDescent="0.6">
      <c r="I80" s="4">
        <v>54</v>
      </c>
      <c r="J80" s="4">
        <v>101.3245700690082</v>
      </c>
      <c r="K80" s="4">
        <v>3.8634299309917992</v>
      </c>
      <c r="L80" s="4">
        <v>0.36113190306221843</v>
      </c>
      <c r="N80" s="4">
        <v>99.074074074074076</v>
      </c>
      <c r="O80" s="4">
        <v>105.188</v>
      </c>
      <c r="X80" s="3">
        <v>52</v>
      </c>
      <c r="Y80" s="3">
        <v>93.549212907648268</v>
      </c>
      <c r="Z80" s="3">
        <v>3.5947870923517371</v>
      </c>
      <c r="AA80" s="3">
        <v>0.7983753445172368</v>
      </c>
      <c r="AC80" s="3">
        <v>95.370370370370367</v>
      </c>
      <c r="AD80" s="3">
        <v>97.144000000000005</v>
      </c>
    </row>
    <row r="81" spans="24:30" x14ac:dyDescent="0.55000000000000004">
      <c r="X81" s="3">
        <v>53</v>
      </c>
      <c r="Y81" s="3">
        <v>106.05124832015059</v>
      </c>
      <c r="Z81" s="3">
        <v>-5.1832483201505966</v>
      </c>
      <c r="AA81" s="3">
        <v>-1.1511607104974315</v>
      </c>
      <c r="AC81" s="3">
        <v>97.222222222222214</v>
      </c>
      <c r="AD81" s="3">
        <v>100.86799999999999</v>
      </c>
    </row>
    <row r="82" spans="24:30" ht="18.5" thickBot="1" x14ac:dyDescent="0.6">
      <c r="X82" s="4">
        <v>54</v>
      </c>
      <c r="Y82" s="4">
        <v>109.9227966217878</v>
      </c>
      <c r="Z82" s="4">
        <v>-4.7347966217877939</v>
      </c>
      <c r="AA82" s="4">
        <v>-1.0515629401756528</v>
      </c>
      <c r="AC82" s="4">
        <v>99.074074074074076</v>
      </c>
      <c r="AD82" s="4">
        <v>105.188</v>
      </c>
    </row>
  </sheetData>
  <sortState xmlns:xlrd2="http://schemas.microsoft.com/office/spreadsheetml/2017/richdata2" ref="O27:O80">
    <sortCondition ref="O27"/>
  </sortState>
  <phoneticPr fontId="1"/>
  <pageMargins left="0.51181102362204722" right="0.51181102362204722" top="0.74803149606299213" bottom="0.55118110236220474" header="0.31496062992125984" footer="0.11811023622047245"/>
  <pageSetup paperSize="8"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55FF3-3DE5-4C16-AD67-41450FAB26BD}">
  <sheetPr>
    <pageSetUpPr fitToPage="1"/>
  </sheetPr>
  <dimension ref="A1:AF82"/>
  <sheetViews>
    <sheetView zoomScale="80" zoomScaleNormal="80" workbookViewId="0"/>
  </sheetViews>
  <sheetFormatPr defaultRowHeight="18" x14ac:dyDescent="0.55000000000000004"/>
  <cols>
    <col min="3" max="3" width="6.08203125" style="2" customWidth="1"/>
    <col min="4" max="4" width="7.1640625" customWidth="1"/>
    <col min="6" max="8" width="4" customWidth="1"/>
    <col min="23" max="23" width="3.1640625" customWidth="1"/>
  </cols>
  <sheetData>
    <row r="1" spans="1:29" x14ac:dyDescent="0.55000000000000004">
      <c r="B1" s="194" t="s">
        <v>56</v>
      </c>
      <c r="C1" s="197"/>
      <c r="D1" s="198"/>
      <c r="E1" s="196" t="s">
        <v>55</v>
      </c>
    </row>
    <row r="2" spans="1:29" x14ac:dyDescent="0.55000000000000004">
      <c r="B2" s="1" t="s">
        <v>3</v>
      </c>
      <c r="E2" s="1" t="s">
        <v>50</v>
      </c>
    </row>
    <row r="3" spans="1:29" x14ac:dyDescent="0.55000000000000004">
      <c r="A3" s="61" t="s">
        <v>0</v>
      </c>
      <c r="B3" s="64" t="s">
        <v>2</v>
      </c>
      <c r="C3" s="64" t="s">
        <v>4</v>
      </c>
      <c r="D3" s="64" t="s">
        <v>5</v>
      </c>
      <c r="E3" s="183" t="s">
        <v>1</v>
      </c>
      <c r="I3" t="s">
        <v>6</v>
      </c>
      <c r="X3" t="s">
        <v>6</v>
      </c>
    </row>
    <row r="4" spans="1:29" ht="18.5" thickBot="1" x14ac:dyDescent="0.6">
      <c r="A4" s="56">
        <v>1970</v>
      </c>
      <c r="B4" s="15">
        <v>6.9539999999999997</v>
      </c>
      <c r="C4" s="25">
        <v>0</v>
      </c>
      <c r="D4" s="15">
        <f t="shared" ref="D4:D57" si="0">+E4*C4</f>
        <v>0</v>
      </c>
      <c r="E4" s="26">
        <v>3.4209999999999998</v>
      </c>
    </row>
    <row r="5" spans="1:29" x14ac:dyDescent="0.55000000000000004">
      <c r="A5" s="57">
        <v>1971</v>
      </c>
      <c r="B5" s="18">
        <v>8.3930000000000007</v>
      </c>
      <c r="C5" s="27">
        <v>0</v>
      </c>
      <c r="D5" s="18">
        <f t="shared" si="0"/>
        <v>0</v>
      </c>
      <c r="E5" s="28">
        <v>3.7650000000000001</v>
      </c>
      <c r="I5" s="6" t="s">
        <v>7</v>
      </c>
      <c r="J5" s="6"/>
      <c r="X5" s="6" t="s">
        <v>7</v>
      </c>
      <c r="Y5" s="6"/>
    </row>
    <row r="6" spans="1:29" x14ac:dyDescent="0.55000000000000004">
      <c r="A6" s="57">
        <v>1972</v>
      </c>
      <c r="B6" s="18">
        <v>8.8059999999999992</v>
      </c>
      <c r="C6" s="27">
        <v>0</v>
      </c>
      <c r="D6" s="18">
        <f t="shared" si="0"/>
        <v>0</v>
      </c>
      <c r="E6" s="28">
        <v>4.3330000000000002</v>
      </c>
      <c r="I6" s="3" t="s">
        <v>8</v>
      </c>
      <c r="J6" s="3">
        <v>0.93543588581800818</v>
      </c>
      <c r="X6" s="3" t="s">
        <v>8</v>
      </c>
      <c r="Y6" s="3">
        <v>0.98372302872756379</v>
      </c>
    </row>
    <row r="7" spans="1:29" x14ac:dyDescent="0.55000000000000004">
      <c r="A7" s="57">
        <v>1973</v>
      </c>
      <c r="B7" s="18">
        <v>10.031000000000001</v>
      </c>
      <c r="C7" s="27">
        <v>0</v>
      </c>
      <c r="D7" s="18">
        <f t="shared" si="0"/>
        <v>0</v>
      </c>
      <c r="E7" s="28">
        <v>5.2709999999999999</v>
      </c>
      <c r="I7" s="3" t="s">
        <v>9</v>
      </c>
      <c r="J7" s="3">
        <v>0.87504029647612158</v>
      </c>
      <c r="X7" s="3" t="s">
        <v>9</v>
      </c>
      <c r="Y7" s="3">
        <v>0.96771099724893139</v>
      </c>
    </row>
    <row r="8" spans="1:29" x14ac:dyDescent="0.55000000000000004">
      <c r="A8" s="57">
        <v>1974</v>
      </c>
      <c r="B8" s="18">
        <v>16.207999999999998</v>
      </c>
      <c r="C8" s="27">
        <v>0</v>
      </c>
      <c r="D8" s="18">
        <f t="shared" si="0"/>
        <v>0</v>
      </c>
      <c r="E8" s="28">
        <v>5.9710000000000001</v>
      </c>
      <c r="I8" s="3" t="s">
        <v>10</v>
      </c>
      <c r="J8" s="3">
        <v>0.8726372252545086</v>
      </c>
      <c r="X8" s="3" t="s">
        <v>10</v>
      </c>
      <c r="Y8" s="3">
        <v>0.9657736570838672</v>
      </c>
    </row>
    <row r="9" spans="1:29" x14ac:dyDescent="0.55000000000000004">
      <c r="A9" s="57">
        <v>1975</v>
      </c>
      <c r="B9" s="18">
        <v>16.545000000000002</v>
      </c>
      <c r="C9" s="27">
        <v>0</v>
      </c>
      <c r="D9" s="18">
        <f t="shared" si="0"/>
        <v>0</v>
      </c>
      <c r="E9" s="28">
        <v>6.6779999999999999</v>
      </c>
      <c r="I9" s="3" t="s">
        <v>11</v>
      </c>
      <c r="J9" s="3">
        <v>10.800489687156142</v>
      </c>
      <c r="X9" s="3" t="s">
        <v>11</v>
      </c>
      <c r="Y9" s="3">
        <v>5.5988964980172229</v>
      </c>
    </row>
    <row r="10" spans="1:29" ht="18.5" thickBot="1" x14ac:dyDescent="0.6">
      <c r="A10" s="57">
        <v>1976</v>
      </c>
      <c r="B10" s="18">
        <v>19.934999999999999</v>
      </c>
      <c r="C10" s="27">
        <v>0</v>
      </c>
      <c r="D10" s="18">
        <f t="shared" si="0"/>
        <v>0</v>
      </c>
      <c r="E10" s="28">
        <v>7.2149999999999999</v>
      </c>
      <c r="I10" s="4" t="s">
        <v>12</v>
      </c>
      <c r="J10" s="4">
        <v>54</v>
      </c>
      <c r="X10" s="4" t="s">
        <v>12</v>
      </c>
      <c r="Y10" s="4">
        <v>54</v>
      </c>
    </row>
    <row r="11" spans="1:29" x14ac:dyDescent="0.55000000000000004">
      <c r="A11" s="57">
        <v>1977</v>
      </c>
      <c r="B11" s="18">
        <v>21.648</v>
      </c>
      <c r="C11" s="27">
        <v>0</v>
      </c>
      <c r="D11" s="18">
        <f t="shared" si="0"/>
        <v>0</v>
      </c>
      <c r="E11" s="28">
        <v>8.1240000000000006</v>
      </c>
    </row>
    <row r="12" spans="1:29" ht="18.5" thickBot="1" x14ac:dyDescent="0.6">
      <c r="A12" s="57">
        <v>1978</v>
      </c>
      <c r="B12" s="18">
        <v>20.556000000000001</v>
      </c>
      <c r="C12" s="27">
        <v>0</v>
      </c>
      <c r="D12" s="18">
        <f t="shared" si="0"/>
        <v>0</v>
      </c>
      <c r="E12" s="28">
        <v>9.6240000000000006</v>
      </c>
      <c r="I12" t="s">
        <v>13</v>
      </c>
      <c r="X12" t="s">
        <v>13</v>
      </c>
    </row>
    <row r="13" spans="1:29" x14ac:dyDescent="0.55000000000000004">
      <c r="A13" s="57">
        <v>1979</v>
      </c>
      <c r="B13" s="18">
        <v>22.532</v>
      </c>
      <c r="C13" s="27">
        <v>0</v>
      </c>
      <c r="D13" s="18">
        <f t="shared" si="0"/>
        <v>0</v>
      </c>
      <c r="E13" s="28">
        <v>11.074999999999999</v>
      </c>
      <c r="I13" s="5"/>
      <c r="J13" s="5" t="s">
        <v>18</v>
      </c>
      <c r="K13" s="5" t="s">
        <v>19</v>
      </c>
      <c r="L13" s="5" t="s">
        <v>20</v>
      </c>
      <c r="M13" s="5" t="s">
        <v>21</v>
      </c>
      <c r="N13" s="5" t="s">
        <v>22</v>
      </c>
      <c r="X13" s="5"/>
      <c r="Y13" s="5" t="s">
        <v>18</v>
      </c>
      <c r="Z13" s="5" t="s">
        <v>19</v>
      </c>
      <c r="AA13" s="5" t="s">
        <v>20</v>
      </c>
      <c r="AB13" s="5" t="s">
        <v>21</v>
      </c>
      <c r="AC13" s="5" t="s">
        <v>22</v>
      </c>
    </row>
    <row r="14" spans="1:29" x14ac:dyDescent="0.55000000000000004">
      <c r="A14" s="57">
        <v>1980</v>
      </c>
      <c r="B14" s="18">
        <v>29.382000000000001</v>
      </c>
      <c r="C14" s="27">
        <v>0</v>
      </c>
      <c r="D14" s="18">
        <f t="shared" si="0"/>
        <v>0</v>
      </c>
      <c r="E14" s="28">
        <v>12.356999999999999</v>
      </c>
      <c r="I14" s="3" t="s">
        <v>14</v>
      </c>
      <c r="J14" s="3">
        <v>1</v>
      </c>
      <c r="K14" s="3">
        <v>42476.4588690651</v>
      </c>
      <c r="L14" s="3">
        <v>42476.4588690651</v>
      </c>
      <c r="M14" s="3">
        <v>364.13414991868495</v>
      </c>
      <c r="N14" s="3">
        <v>3.852253467107451E-25</v>
      </c>
      <c r="X14" s="3" t="s">
        <v>14</v>
      </c>
      <c r="Y14" s="3">
        <v>3</v>
      </c>
      <c r="Z14" s="3">
        <v>46974.906798372671</v>
      </c>
      <c r="AA14" s="3">
        <v>15658.302266124223</v>
      </c>
      <c r="AB14" s="3">
        <v>499.50494740137827</v>
      </c>
      <c r="AC14" s="3">
        <v>3.0017253613301578E-37</v>
      </c>
    </row>
    <row r="15" spans="1:29" x14ac:dyDescent="0.55000000000000004">
      <c r="A15" s="57">
        <v>1981</v>
      </c>
      <c r="B15" s="18">
        <v>33.469000000000001</v>
      </c>
      <c r="C15" s="27">
        <v>0</v>
      </c>
      <c r="D15" s="18">
        <f t="shared" si="0"/>
        <v>0</v>
      </c>
      <c r="E15" s="28">
        <v>12.624000000000001</v>
      </c>
      <c r="I15" s="3" t="s">
        <v>15</v>
      </c>
      <c r="J15" s="3">
        <v>52</v>
      </c>
      <c r="K15" s="3">
        <v>6065.8300290830412</v>
      </c>
      <c r="L15" s="3">
        <v>116.65057748236617</v>
      </c>
      <c r="M15" s="3"/>
      <c r="N15" s="3"/>
      <c r="X15" s="3" t="s">
        <v>15</v>
      </c>
      <c r="Y15" s="3">
        <v>50</v>
      </c>
      <c r="Z15" s="3">
        <v>1567.3820997754763</v>
      </c>
      <c r="AA15" s="3">
        <v>31.347641995509527</v>
      </c>
      <c r="AB15" s="3"/>
      <c r="AC15" s="3"/>
    </row>
    <row r="16" spans="1:29" ht="18.5" thickBot="1" x14ac:dyDescent="0.6">
      <c r="A16" s="57">
        <v>1982</v>
      </c>
      <c r="B16" s="18">
        <v>34.433</v>
      </c>
      <c r="C16" s="27">
        <v>0</v>
      </c>
      <c r="D16" s="18">
        <f t="shared" si="0"/>
        <v>0</v>
      </c>
      <c r="E16" s="28">
        <v>12.526999999999999</v>
      </c>
      <c r="I16" s="4" t="s">
        <v>16</v>
      </c>
      <c r="J16" s="4">
        <v>53</v>
      </c>
      <c r="K16" s="4">
        <v>48542.288898148137</v>
      </c>
      <c r="L16" s="4"/>
      <c r="M16" s="4"/>
      <c r="N16" s="4"/>
      <c r="X16" s="4" t="s">
        <v>16</v>
      </c>
      <c r="Y16" s="4">
        <v>53</v>
      </c>
      <c r="Z16" s="4">
        <v>48542.288898148145</v>
      </c>
      <c r="AA16" s="4"/>
      <c r="AB16" s="4"/>
      <c r="AC16" s="4"/>
    </row>
    <row r="17" spans="1:32" ht="18.5" thickBot="1" x14ac:dyDescent="0.6">
      <c r="A17" s="57">
        <v>1983</v>
      </c>
      <c r="B17" s="18">
        <v>34.908999999999999</v>
      </c>
      <c r="C17" s="27">
        <v>0</v>
      </c>
      <c r="D17" s="18">
        <f t="shared" si="0"/>
        <v>0</v>
      </c>
      <c r="E17" s="28">
        <v>12.840999999999999</v>
      </c>
    </row>
    <row r="18" spans="1:32" x14ac:dyDescent="0.55000000000000004">
      <c r="A18" s="57">
        <v>1984</v>
      </c>
      <c r="B18" s="18">
        <v>40.325000000000003</v>
      </c>
      <c r="C18" s="27">
        <v>0</v>
      </c>
      <c r="D18" s="18">
        <f t="shared" si="0"/>
        <v>0</v>
      </c>
      <c r="E18" s="28">
        <v>13.204000000000001</v>
      </c>
      <c r="I18" s="5"/>
      <c r="J18" s="5" t="s">
        <v>23</v>
      </c>
      <c r="K18" s="5" t="s">
        <v>11</v>
      </c>
      <c r="L18" s="5" t="s">
        <v>24</v>
      </c>
      <c r="M18" s="5" t="s">
        <v>25</v>
      </c>
      <c r="N18" s="5" t="s">
        <v>26</v>
      </c>
      <c r="O18" s="5" t="s">
        <v>27</v>
      </c>
      <c r="P18" s="5" t="s">
        <v>28</v>
      </c>
      <c r="Q18" s="5" t="s">
        <v>29</v>
      </c>
      <c r="X18" s="5"/>
      <c r="Y18" s="5" t="s">
        <v>23</v>
      </c>
      <c r="Z18" s="5" t="s">
        <v>11</v>
      </c>
      <c r="AA18" s="5" t="s">
        <v>24</v>
      </c>
      <c r="AB18" s="5" t="s">
        <v>25</v>
      </c>
      <c r="AC18" s="5" t="s">
        <v>26</v>
      </c>
      <c r="AD18" s="5" t="s">
        <v>27</v>
      </c>
      <c r="AE18" s="5" t="s">
        <v>28</v>
      </c>
      <c r="AF18" s="5" t="s">
        <v>29</v>
      </c>
    </row>
    <row r="19" spans="1:32" x14ac:dyDescent="0.55000000000000004">
      <c r="A19" s="57">
        <v>1985</v>
      </c>
      <c r="B19" s="18">
        <v>41.956000000000003</v>
      </c>
      <c r="C19" s="27">
        <v>0</v>
      </c>
      <c r="D19" s="18">
        <f t="shared" si="0"/>
        <v>0</v>
      </c>
      <c r="E19" s="28">
        <v>13.557</v>
      </c>
      <c r="I19" s="3" t="s">
        <v>17</v>
      </c>
      <c r="J19" s="3">
        <v>-18.975769840252838</v>
      </c>
      <c r="K19" s="3">
        <v>3.4012921337816331</v>
      </c>
      <c r="L19" s="3">
        <v>-5.5789885413797577</v>
      </c>
      <c r="M19" s="3">
        <v>8.8236874807931091E-7</v>
      </c>
      <c r="N19" s="3">
        <v>-25.800961833587195</v>
      </c>
      <c r="O19" s="3">
        <v>-12.150577846918479</v>
      </c>
      <c r="P19" s="3">
        <v>-25.800961833587195</v>
      </c>
      <c r="Q19" s="3">
        <v>-12.150577846918479</v>
      </c>
      <c r="X19" s="3" t="s">
        <v>17</v>
      </c>
      <c r="Y19" s="3">
        <v>-7.2952741211865488</v>
      </c>
      <c r="Z19" s="3">
        <v>2.053047581839003</v>
      </c>
      <c r="AA19" s="3">
        <v>-3.5533877469375832</v>
      </c>
      <c r="AB19" s="3">
        <v>8.4103155233802883E-4</v>
      </c>
      <c r="AC19" s="3">
        <v>-11.41894154926571</v>
      </c>
      <c r="AD19" s="3">
        <v>-3.1716066931073863</v>
      </c>
      <c r="AE19" s="3">
        <v>-11.41894154926571</v>
      </c>
      <c r="AF19" s="3">
        <v>-3.1716066931073863</v>
      </c>
    </row>
    <row r="20" spans="1:32" ht="18.5" thickBot="1" x14ac:dyDescent="0.6">
      <c r="A20" s="57">
        <v>1986</v>
      </c>
      <c r="B20" s="18">
        <v>35.29</v>
      </c>
      <c r="C20" s="27">
        <v>0</v>
      </c>
      <c r="D20" s="18">
        <f t="shared" si="0"/>
        <v>0</v>
      </c>
      <c r="E20" s="28">
        <v>15.628</v>
      </c>
      <c r="I20" s="4" t="s">
        <v>36</v>
      </c>
      <c r="J20" s="4">
        <v>1.1925920703187278</v>
      </c>
      <c r="K20" s="4">
        <v>6.2497293753423194E-2</v>
      </c>
      <c r="L20" s="4">
        <v>19.082299387617969</v>
      </c>
      <c r="M20" s="4">
        <v>3.8522534671073968E-25</v>
      </c>
      <c r="N20" s="4">
        <v>1.0671820754834196</v>
      </c>
      <c r="O20" s="4">
        <v>1.3180020651540361</v>
      </c>
      <c r="P20" s="4">
        <v>1.0671820754834196</v>
      </c>
      <c r="Q20" s="4">
        <v>1.3180020651540361</v>
      </c>
      <c r="X20" s="3" t="s">
        <v>36</v>
      </c>
      <c r="Y20" s="3">
        <v>0.79893701498837177</v>
      </c>
      <c r="Z20" s="3">
        <v>4.6959489225344986E-2</v>
      </c>
      <c r="AA20" s="3">
        <v>17.013324211311254</v>
      </c>
      <c r="AB20" s="3">
        <v>1.9418045141615728E-22</v>
      </c>
      <c r="AC20" s="3">
        <v>0.70461610500520755</v>
      </c>
      <c r="AD20" s="3">
        <v>0.893257924971536</v>
      </c>
      <c r="AE20" s="3">
        <v>0.70461610500520755</v>
      </c>
      <c r="AF20" s="3">
        <v>0.893257924971536</v>
      </c>
    </row>
    <row r="21" spans="1:32" x14ac:dyDescent="0.55000000000000004">
      <c r="A21" s="57">
        <v>1987</v>
      </c>
      <c r="B21" s="18">
        <v>33.314999999999998</v>
      </c>
      <c r="C21" s="27">
        <v>0</v>
      </c>
      <c r="D21" s="18">
        <f t="shared" si="0"/>
        <v>0</v>
      </c>
      <c r="E21" s="28">
        <v>17.663</v>
      </c>
      <c r="X21" s="3" t="s">
        <v>41</v>
      </c>
      <c r="Y21" s="3">
        <v>6.6300850599160466</v>
      </c>
      <c r="Z21" s="3">
        <v>11.891842676460119</v>
      </c>
      <c r="AA21" s="3">
        <v>0.55753218742460231</v>
      </c>
      <c r="AB21" s="3">
        <v>0.57965152598835079</v>
      </c>
      <c r="AC21" s="3">
        <v>-17.255383907556627</v>
      </c>
      <c r="AD21" s="3">
        <v>30.515554027388724</v>
      </c>
      <c r="AE21" s="3">
        <v>-17.255383907556627</v>
      </c>
      <c r="AF21" s="3">
        <v>30.515554027388724</v>
      </c>
    </row>
    <row r="22" spans="1:32" ht="18.5" thickBot="1" x14ac:dyDescent="0.6">
      <c r="A22" s="57">
        <v>1988</v>
      </c>
      <c r="B22" s="18">
        <v>33.939</v>
      </c>
      <c r="C22" s="27">
        <v>0</v>
      </c>
      <c r="D22" s="18">
        <f t="shared" si="0"/>
        <v>0</v>
      </c>
      <c r="E22" s="28">
        <v>19.754999999999999</v>
      </c>
      <c r="X22" s="4" t="s">
        <v>46</v>
      </c>
      <c r="Y22" s="4">
        <v>0.27392474019338187</v>
      </c>
      <c r="Z22" s="4">
        <v>0.14579910017004813</v>
      </c>
      <c r="AA22" s="4">
        <v>1.8787821041000834</v>
      </c>
      <c r="AB22" s="4">
        <v>6.6110126865000424E-2</v>
      </c>
      <c r="AC22" s="4">
        <v>-1.8921370989259945E-2</v>
      </c>
      <c r="AD22" s="4">
        <v>0.56677085137602368</v>
      </c>
      <c r="AE22" s="4">
        <v>-1.8921370989259945E-2</v>
      </c>
      <c r="AF22" s="4">
        <v>0.56677085137602368</v>
      </c>
    </row>
    <row r="23" spans="1:32" x14ac:dyDescent="0.55000000000000004">
      <c r="A23" s="57">
        <v>1989</v>
      </c>
      <c r="B23" s="18">
        <v>37.823</v>
      </c>
      <c r="C23" s="27">
        <v>0</v>
      </c>
      <c r="D23" s="18">
        <f t="shared" si="0"/>
        <v>0</v>
      </c>
      <c r="E23" s="28">
        <v>20.638000000000002</v>
      </c>
    </row>
    <row r="24" spans="1:32" x14ac:dyDescent="0.55000000000000004">
      <c r="A24" s="57">
        <v>1990</v>
      </c>
      <c r="B24" s="18">
        <v>41.457000000000001</v>
      </c>
      <c r="C24" s="27">
        <v>0</v>
      </c>
      <c r="D24" s="18">
        <f t="shared" si="0"/>
        <v>0</v>
      </c>
      <c r="E24" s="28">
        <v>23.890999999999998</v>
      </c>
      <c r="I24" t="s">
        <v>31</v>
      </c>
      <c r="N24" t="s">
        <v>34</v>
      </c>
    </row>
    <row r="25" spans="1:32" ht="18.5" thickBot="1" x14ac:dyDescent="0.6">
      <c r="A25" s="57">
        <v>1991</v>
      </c>
      <c r="B25" s="18">
        <v>42.36</v>
      </c>
      <c r="C25" s="27">
        <v>0</v>
      </c>
      <c r="D25" s="18">
        <f t="shared" si="0"/>
        <v>0</v>
      </c>
      <c r="E25" s="28">
        <v>24.091000000000001</v>
      </c>
    </row>
    <row r="26" spans="1:32" x14ac:dyDescent="0.55000000000000004">
      <c r="A26" s="57">
        <v>1992</v>
      </c>
      <c r="B26" s="18">
        <v>43.012</v>
      </c>
      <c r="C26" s="27">
        <v>0</v>
      </c>
      <c r="D26" s="18">
        <f t="shared" si="0"/>
        <v>0</v>
      </c>
      <c r="E26" s="28">
        <v>25.754999999999999</v>
      </c>
      <c r="I26" s="5" t="s">
        <v>32</v>
      </c>
      <c r="J26" s="5" t="s">
        <v>37</v>
      </c>
      <c r="K26" s="5" t="s">
        <v>15</v>
      </c>
      <c r="L26" s="5" t="s">
        <v>33</v>
      </c>
      <c r="N26" s="5" t="s">
        <v>35</v>
      </c>
      <c r="O26" s="5" t="s">
        <v>30</v>
      </c>
      <c r="X26" t="s">
        <v>31</v>
      </c>
      <c r="AC26" t="s">
        <v>34</v>
      </c>
    </row>
    <row r="27" spans="1:32" ht="18.5" thickBot="1" x14ac:dyDescent="0.6">
      <c r="A27" s="57">
        <v>1993</v>
      </c>
      <c r="B27" s="18">
        <v>40.201999999999998</v>
      </c>
      <c r="C27" s="27">
        <v>0</v>
      </c>
      <c r="D27" s="18">
        <f t="shared" si="0"/>
        <v>0</v>
      </c>
      <c r="E27" s="28">
        <v>26.238</v>
      </c>
      <c r="I27" s="3">
        <v>1</v>
      </c>
      <c r="J27" s="3">
        <v>-10.682484583256405</v>
      </c>
      <c r="K27" s="3">
        <v>14.103484583256405</v>
      </c>
      <c r="L27" s="3">
        <v>1.3183151547548684</v>
      </c>
      <c r="N27" s="3">
        <v>0.92592592592592593</v>
      </c>
      <c r="O27" s="3">
        <v>3.4209999999999998</v>
      </c>
    </row>
    <row r="28" spans="1:32" x14ac:dyDescent="0.55000000000000004">
      <c r="A28" s="57">
        <v>1994</v>
      </c>
      <c r="B28" s="18">
        <v>40.497999999999998</v>
      </c>
      <c r="C28" s="27">
        <v>0</v>
      </c>
      <c r="D28" s="18">
        <f t="shared" si="0"/>
        <v>0</v>
      </c>
      <c r="E28" s="28">
        <v>27.974</v>
      </c>
      <c r="I28" s="3">
        <v>2</v>
      </c>
      <c r="J28" s="3">
        <v>-8.9663445940677544</v>
      </c>
      <c r="K28" s="3">
        <v>12.731344594067755</v>
      </c>
      <c r="L28" s="3">
        <v>1.1900551540781481</v>
      </c>
      <c r="N28" s="3">
        <v>2.7777777777777777</v>
      </c>
      <c r="O28" s="3">
        <v>3.7650000000000001</v>
      </c>
      <c r="X28" s="5" t="s">
        <v>32</v>
      </c>
      <c r="Y28" s="5" t="s">
        <v>37</v>
      </c>
      <c r="Z28" s="5" t="s">
        <v>15</v>
      </c>
      <c r="AA28" s="5" t="s">
        <v>33</v>
      </c>
      <c r="AC28" s="5" t="s">
        <v>35</v>
      </c>
      <c r="AD28" s="5" t="s">
        <v>30</v>
      </c>
    </row>
    <row r="29" spans="1:32" x14ac:dyDescent="0.55000000000000004">
      <c r="A29" s="57">
        <v>1995</v>
      </c>
      <c r="B29" s="18">
        <v>41.530999999999999</v>
      </c>
      <c r="C29" s="27">
        <v>0</v>
      </c>
      <c r="D29" s="18">
        <f t="shared" si="0"/>
        <v>0</v>
      </c>
      <c r="E29" s="28">
        <v>31.027000000000001</v>
      </c>
      <c r="I29" s="3">
        <v>3</v>
      </c>
      <c r="J29" s="3">
        <v>-8.4738040690261212</v>
      </c>
      <c r="K29" s="3">
        <v>12.806804069026121</v>
      </c>
      <c r="L29" s="3">
        <v>1.1971086853398876</v>
      </c>
      <c r="N29" s="3">
        <v>4.6296296296296298</v>
      </c>
      <c r="O29" s="3">
        <v>4.3330000000000002</v>
      </c>
      <c r="X29" s="3">
        <v>1</v>
      </c>
      <c r="Y29" s="3">
        <v>-1.7394661189574121</v>
      </c>
      <c r="Z29" s="3">
        <v>5.1604661189574124</v>
      </c>
      <c r="AA29" s="3">
        <v>0.94894146613882824</v>
      </c>
      <c r="AC29" s="3">
        <v>0.92592592592592593</v>
      </c>
      <c r="AD29" s="3">
        <v>3.4209999999999998</v>
      </c>
    </row>
    <row r="30" spans="1:32" x14ac:dyDescent="0.55000000000000004">
      <c r="A30" s="57">
        <v>1996</v>
      </c>
      <c r="B30" s="18">
        <v>44.731000000000002</v>
      </c>
      <c r="C30" s="27">
        <v>0</v>
      </c>
      <c r="D30" s="18">
        <f t="shared" si="0"/>
        <v>0</v>
      </c>
      <c r="E30" s="28">
        <v>31.687000000000001</v>
      </c>
      <c r="I30" s="3">
        <v>4</v>
      </c>
      <c r="J30" s="3">
        <v>-7.0128787828856787</v>
      </c>
      <c r="K30" s="3">
        <v>12.283878782885679</v>
      </c>
      <c r="L30" s="3">
        <v>1.1482285433115906</v>
      </c>
      <c r="N30" s="3">
        <v>6.481481481481481</v>
      </c>
      <c r="O30" s="3">
        <v>5.2709999999999999</v>
      </c>
      <c r="X30" s="3">
        <v>2</v>
      </c>
      <c r="Y30" s="3">
        <v>-0.58979575438914367</v>
      </c>
      <c r="Z30" s="3">
        <v>4.3547957543891442</v>
      </c>
      <c r="AA30" s="3">
        <v>0.80078934201782381</v>
      </c>
      <c r="AC30" s="3">
        <v>2.7777777777777777</v>
      </c>
      <c r="AD30" s="3">
        <v>3.7650000000000001</v>
      </c>
    </row>
    <row r="31" spans="1:32" x14ac:dyDescent="0.55000000000000004">
      <c r="A31" s="57">
        <v>1997</v>
      </c>
      <c r="B31" s="18">
        <v>50.938000000000002</v>
      </c>
      <c r="C31" s="27">
        <v>0</v>
      </c>
      <c r="D31" s="18">
        <f t="shared" si="0"/>
        <v>0</v>
      </c>
      <c r="E31" s="28">
        <v>31.527999999999999</v>
      </c>
      <c r="I31" s="3">
        <v>5</v>
      </c>
      <c r="J31" s="3">
        <v>0.35376243547310082</v>
      </c>
      <c r="K31" s="3">
        <v>5.6172375645268993</v>
      </c>
      <c r="L31" s="3">
        <v>0.5250680684946234</v>
      </c>
      <c r="N31" s="3">
        <v>8.3333333333333339</v>
      </c>
      <c r="O31" s="3">
        <v>5.9710000000000001</v>
      </c>
      <c r="X31" s="3">
        <v>3</v>
      </c>
      <c r="Y31" s="3">
        <v>-0.2598347671989476</v>
      </c>
      <c r="Z31" s="3">
        <v>4.5928347671989478</v>
      </c>
      <c r="AA31" s="3">
        <v>0.84456156813208239</v>
      </c>
      <c r="AC31" s="3">
        <v>4.6296296296296298</v>
      </c>
      <c r="AD31" s="3">
        <v>4.3330000000000002</v>
      </c>
    </row>
    <row r="32" spans="1:32" x14ac:dyDescent="0.55000000000000004">
      <c r="A32" s="57">
        <v>1998</v>
      </c>
      <c r="B32" s="18">
        <v>50.645000000000003</v>
      </c>
      <c r="C32" s="27">
        <v>0</v>
      </c>
      <c r="D32" s="18">
        <f t="shared" si="0"/>
        <v>0</v>
      </c>
      <c r="E32" s="28">
        <v>31.361000000000001</v>
      </c>
      <c r="I32" s="3">
        <v>6</v>
      </c>
      <c r="J32" s="3">
        <v>0.75566596317051804</v>
      </c>
      <c r="K32" s="3">
        <v>5.9223340368294819</v>
      </c>
      <c r="L32" s="3">
        <v>0.55358678673935058</v>
      </c>
      <c r="N32" s="3">
        <v>10.185185185185185</v>
      </c>
      <c r="O32" s="3">
        <v>6.6779999999999999</v>
      </c>
      <c r="X32" s="3">
        <v>4</v>
      </c>
      <c r="Y32" s="3">
        <v>0.71886307616180911</v>
      </c>
      <c r="Z32" s="3">
        <v>4.5521369238381908</v>
      </c>
      <c r="AA32" s="3">
        <v>0.83707777301412356</v>
      </c>
      <c r="AC32" s="3">
        <v>6.481481481481481</v>
      </c>
      <c r="AD32" s="3">
        <v>5.2709999999999999</v>
      </c>
    </row>
    <row r="33" spans="1:30" x14ac:dyDescent="0.55000000000000004">
      <c r="A33" s="57">
        <v>1999</v>
      </c>
      <c r="B33" s="18">
        <v>47.548000000000002</v>
      </c>
      <c r="C33" s="27">
        <v>0</v>
      </c>
      <c r="D33" s="18">
        <f t="shared" si="0"/>
        <v>0</v>
      </c>
      <c r="E33" s="28">
        <v>32.575000000000003</v>
      </c>
      <c r="I33" s="3">
        <v>7</v>
      </c>
      <c r="J33" s="3">
        <v>4.7985530815509989</v>
      </c>
      <c r="K33" s="3">
        <v>2.4164469184490009</v>
      </c>
      <c r="L33" s="3">
        <v>0.22587599358487587</v>
      </c>
      <c r="N33" s="3">
        <v>12.037037037037036</v>
      </c>
      <c r="O33" s="3">
        <v>7.2149999999999999</v>
      </c>
      <c r="X33" s="3">
        <v>5</v>
      </c>
      <c r="Y33" s="3">
        <v>5.6538970177449803</v>
      </c>
      <c r="Z33" s="3">
        <v>0.31710298225501976</v>
      </c>
      <c r="AA33" s="3">
        <v>5.8311044382724803E-2</v>
      </c>
      <c r="AC33" s="3">
        <v>8.3333333333333339</v>
      </c>
      <c r="AD33" s="3">
        <v>5.9710000000000001</v>
      </c>
    </row>
    <row r="34" spans="1:30" x14ac:dyDescent="0.55000000000000004">
      <c r="A34" s="57">
        <v>2000</v>
      </c>
      <c r="B34" s="18">
        <v>51.654000000000003</v>
      </c>
      <c r="C34" s="27">
        <v>0</v>
      </c>
      <c r="D34" s="18">
        <f t="shared" si="0"/>
        <v>0</v>
      </c>
      <c r="E34" s="28">
        <v>33.529000000000003</v>
      </c>
      <c r="I34" s="3">
        <v>8</v>
      </c>
      <c r="J34" s="3">
        <v>6.8414632980069818</v>
      </c>
      <c r="K34" s="3">
        <v>1.2825367019930187</v>
      </c>
      <c r="L34" s="3">
        <v>0.11988438465583325</v>
      </c>
      <c r="N34" s="3">
        <v>13.888888888888889</v>
      </c>
      <c r="O34" s="3">
        <v>8.1240000000000006</v>
      </c>
      <c r="X34" s="3">
        <v>6</v>
      </c>
      <c r="Y34" s="3">
        <v>5.9231387917960641</v>
      </c>
      <c r="Z34" s="3">
        <v>0.75486120820393587</v>
      </c>
      <c r="AA34" s="3">
        <v>0.13880899227550605</v>
      </c>
      <c r="AC34" s="3">
        <v>10.185185185185185</v>
      </c>
      <c r="AD34" s="3">
        <v>6.6779999999999999</v>
      </c>
    </row>
    <row r="35" spans="1:30" x14ac:dyDescent="0.55000000000000004">
      <c r="A35" s="57">
        <v>2001</v>
      </c>
      <c r="B35" s="18">
        <v>48.978999999999999</v>
      </c>
      <c r="C35" s="27">
        <v>0</v>
      </c>
      <c r="D35" s="18">
        <f t="shared" si="0"/>
        <v>0</v>
      </c>
      <c r="E35" s="28">
        <v>33.372</v>
      </c>
      <c r="I35" s="3">
        <v>9</v>
      </c>
      <c r="J35" s="3">
        <v>5.5391527572189325</v>
      </c>
      <c r="K35" s="3">
        <v>4.084847242781068</v>
      </c>
      <c r="L35" s="3">
        <v>0.38182875963930979</v>
      </c>
      <c r="N35" s="3">
        <v>15.74074074074074</v>
      </c>
      <c r="O35" s="3">
        <v>9.6240000000000006</v>
      </c>
      <c r="X35" s="3">
        <v>7</v>
      </c>
      <c r="Y35" s="3">
        <v>8.6315352726066408</v>
      </c>
      <c r="Z35" s="3">
        <v>-1.4165352726066409</v>
      </c>
      <c r="AA35" s="3">
        <v>-0.26048210131380262</v>
      </c>
      <c r="AC35" s="3">
        <v>12.037037037037036</v>
      </c>
      <c r="AD35" s="3">
        <v>7.2149999999999999</v>
      </c>
    </row>
    <row r="36" spans="1:30" x14ac:dyDescent="0.55000000000000004">
      <c r="A36" s="57">
        <v>2002</v>
      </c>
      <c r="B36" s="18">
        <v>52.109000000000002</v>
      </c>
      <c r="C36" s="27">
        <v>0</v>
      </c>
      <c r="D36" s="18">
        <f t="shared" si="0"/>
        <v>0</v>
      </c>
      <c r="E36" s="28">
        <v>34.718000000000004</v>
      </c>
      <c r="I36" s="3">
        <v>10</v>
      </c>
      <c r="J36" s="3">
        <v>7.8957146881687379</v>
      </c>
      <c r="K36" s="3">
        <v>3.1792853118312614</v>
      </c>
      <c r="L36" s="3">
        <v>0.29718187609128899</v>
      </c>
      <c r="N36" s="3">
        <v>17.592592592592595</v>
      </c>
      <c r="O36" s="3">
        <v>11.074999999999999</v>
      </c>
      <c r="X36" s="3">
        <v>8</v>
      </c>
      <c r="Y36" s="3">
        <v>10.000114379281722</v>
      </c>
      <c r="Z36" s="3">
        <v>-1.8761143792817219</v>
      </c>
      <c r="AA36" s="3">
        <v>-0.34499262056572128</v>
      </c>
      <c r="AC36" s="3">
        <v>13.888888888888889</v>
      </c>
      <c r="AD36" s="3">
        <v>8.1240000000000006</v>
      </c>
    </row>
    <row r="37" spans="1:30" x14ac:dyDescent="0.55000000000000004">
      <c r="A37" s="57">
        <v>2003</v>
      </c>
      <c r="B37" s="18">
        <v>54.548000000000002</v>
      </c>
      <c r="C37" s="27">
        <v>0</v>
      </c>
      <c r="D37" s="18">
        <f t="shared" si="0"/>
        <v>0</v>
      </c>
      <c r="E37" s="28">
        <v>38.973999999999997</v>
      </c>
      <c r="I37" s="3">
        <v>11</v>
      </c>
      <c r="J37" s="3">
        <v>16.064970369852027</v>
      </c>
      <c r="K37" s="3">
        <v>-3.7079703698520277</v>
      </c>
      <c r="L37" s="3">
        <v>-0.34660040950172549</v>
      </c>
      <c r="N37" s="3">
        <v>19.444444444444446</v>
      </c>
      <c r="O37" s="3">
        <v>12.356999999999999</v>
      </c>
      <c r="X37" s="3">
        <v>9</v>
      </c>
      <c r="Y37" s="3">
        <v>9.1276751589144247</v>
      </c>
      <c r="Z37" s="3">
        <v>0.49632484108557584</v>
      </c>
      <c r="AA37" s="3">
        <v>9.1267573805139474E-2</v>
      </c>
      <c r="AC37" s="3">
        <v>15.74074074074074</v>
      </c>
      <c r="AD37" s="3">
        <v>9.6240000000000006</v>
      </c>
    </row>
    <row r="38" spans="1:30" x14ac:dyDescent="0.55000000000000004">
      <c r="A38" s="57">
        <v>2004</v>
      </c>
      <c r="B38" s="18">
        <v>61.17</v>
      </c>
      <c r="C38" s="27">
        <v>0</v>
      </c>
      <c r="D38" s="18">
        <f t="shared" si="0"/>
        <v>0</v>
      </c>
      <c r="E38" s="28">
        <v>43.887999999999998</v>
      </c>
      <c r="I38" s="3">
        <v>12</v>
      </c>
      <c r="J38" s="3">
        <v>20.939094161244668</v>
      </c>
      <c r="K38" s="3">
        <v>-8.3150941612446676</v>
      </c>
      <c r="L38" s="3">
        <v>-0.7772486707998747</v>
      </c>
      <c r="N38" s="3">
        <v>21.296296296296298</v>
      </c>
      <c r="O38" s="3">
        <v>12.526999999999999</v>
      </c>
      <c r="X38" s="3">
        <v>10</v>
      </c>
      <c r="Y38" s="3">
        <v>10.706374700531445</v>
      </c>
      <c r="Z38" s="3">
        <v>0.3686252994685546</v>
      </c>
      <c r="AA38" s="3">
        <v>6.778531707601386E-2</v>
      </c>
      <c r="AC38" s="3">
        <v>17.592592592592595</v>
      </c>
      <c r="AD38" s="3">
        <v>11.074999999999999</v>
      </c>
    </row>
    <row r="39" spans="1:30" x14ac:dyDescent="0.55000000000000004">
      <c r="A39" s="57">
        <v>2005</v>
      </c>
      <c r="B39" s="18">
        <v>65.656999999999996</v>
      </c>
      <c r="C39" s="27">
        <v>0</v>
      </c>
      <c r="D39" s="18">
        <f t="shared" si="0"/>
        <v>0</v>
      </c>
      <c r="E39" s="28">
        <v>47.557000000000002</v>
      </c>
      <c r="I39" s="3">
        <v>13</v>
      </c>
      <c r="J39" s="3">
        <v>22.088752917031918</v>
      </c>
      <c r="K39" s="3">
        <v>-9.5617529170319191</v>
      </c>
      <c r="L39" s="3">
        <v>-0.89377938495496556</v>
      </c>
      <c r="N39" s="3">
        <v>23.148148148148149</v>
      </c>
      <c r="O39" s="3">
        <v>12.624000000000001</v>
      </c>
      <c r="X39" s="3">
        <v>11</v>
      </c>
      <c r="Y39" s="3">
        <v>16.179093253201792</v>
      </c>
      <c r="Z39" s="3">
        <v>-3.8220932532017926</v>
      </c>
      <c r="AA39" s="3">
        <v>-0.70283239765662819</v>
      </c>
      <c r="AC39" s="3">
        <v>19.444444444444446</v>
      </c>
      <c r="AD39" s="3">
        <v>12.356999999999999</v>
      </c>
    </row>
    <row r="40" spans="1:30" x14ac:dyDescent="0.55000000000000004">
      <c r="A40" s="57">
        <v>2006</v>
      </c>
      <c r="B40" s="29">
        <v>75.245999999999995</v>
      </c>
      <c r="C40" s="27">
        <v>0</v>
      </c>
      <c r="D40" s="18">
        <f t="shared" si="0"/>
        <v>0</v>
      </c>
      <c r="E40" s="30">
        <v>51.555999999999997</v>
      </c>
      <c r="I40" s="3">
        <v>14</v>
      </c>
      <c r="J40" s="3">
        <v>22.656426742503633</v>
      </c>
      <c r="K40" s="3">
        <v>-9.8154267425036341</v>
      </c>
      <c r="L40" s="3">
        <v>-0.9174914006990057</v>
      </c>
      <c r="N40" s="3">
        <v>25</v>
      </c>
      <c r="O40" s="3">
        <v>12.840999999999999</v>
      </c>
      <c r="X40" s="3">
        <v>12</v>
      </c>
      <c r="Y40" s="3">
        <v>19.444348833459269</v>
      </c>
      <c r="Z40" s="3">
        <v>-6.8203488334592688</v>
      </c>
      <c r="AA40" s="3">
        <v>-1.2541719434655778</v>
      </c>
      <c r="AC40" s="3">
        <v>21.296296296296298</v>
      </c>
      <c r="AD40" s="3">
        <v>12.526999999999999</v>
      </c>
    </row>
    <row r="41" spans="1:30" x14ac:dyDescent="0.55000000000000004">
      <c r="A41" s="57">
        <v>2007</v>
      </c>
      <c r="B41" s="29">
        <v>83.930999999999997</v>
      </c>
      <c r="C41" s="27">
        <v>0</v>
      </c>
      <c r="D41" s="18">
        <f t="shared" si="0"/>
        <v>0</v>
      </c>
      <c r="E41" s="30">
        <v>58.171999999999997</v>
      </c>
      <c r="I41" s="3">
        <v>15</v>
      </c>
      <c r="J41" s="3">
        <v>29.115505395349864</v>
      </c>
      <c r="K41" s="3">
        <v>-15.911505395349863</v>
      </c>
      <c r="L41" s="3">
        <v>-1.487318866045108</v>
      </c>
      <c r="N41" s="3">
        <v>26.851851851851855</v>
      </c>
      <c r="O41" s="3">
        <v>13.204000000000001</v>
      </c>
      <c r="X41" s="3">
        <v>13</v>
      </c>
      <c r="Y41" s="3">
        <v>20.214524115908056</v>
      </c>
      <c r="Z41" s="3">
        <v>-7.6875241159080563</v>
      </c>
      <c r="AA41" s="3">
        <v>-1.4136340085110815</v>
      </c>
      <c r="AC41" s="3">
        <v>23.148148148148149</v>
      </c>
      <c r="AD41" s="3">
        <v>12.624000000000001</v>
      </c>
    </row>
    <row r="42" spans="1:30" ht="18.5" thickBot="1" x14ac:dyDescent="0.6">
      <c r="A42" s="58">
        <v>2008</v>
      </c>
      <c r="B42" s="46">
        <v>81.018000000000001</v>
      </c>
      <c r="C42" s="47">
        <v>0</v>
      </c>
      <c r="D42" s="44">
        <f t="shared" si="0"/>
        <v>0</v>
      </c>
      <c r="E42" s="48">
        <v>63.957999999999998</v>
      </c>
      <c r="I42" s="3">
        <v>16</v>
      </c>
      <c r="J42" s="3">
        <v>31.06062306203971</v>
      </c>
      <c r="K42" s="3">
        <v>-17.503623062039708</v>
      </c>
      <c r="L42" s="3">
        <v>-1.6361411543072586</v>
      </c>
      <c r="N42" s="3">
        <v>28.703703703703706</v>
      </c>
      <c r="O42" s="3">
        <v>13.557</v>
      </c>
      <c r="X42" s="3">
        <v>14</v>
      </c>
      <c r="Y42" s="3">
        <v>20.594818135042523</v>
      </c>
      <c r="Z42" s="3">
        <v>-7.7538181350425237</v>
      </c>
      <c r="AA42" s="3">
        <v>-1.4258246018147744</v>
      </c>
      <c r="AC42" s="3">
        <v>25</v>
      </c>
      <c r="AD42" s="3">
        <v>12.840999999999999</v>
      </c>
    </row>
    <row r="43" spans="1:30" ht="19" thickTop="1" thickBot="1" x14ac:dyDescent="0.6">
      <c r="A43" s="81">
        <v>2009</v>
      </c>
      <c r="B43" s="82">
        <v>54.170999999999999</v>
      </c>
      <c r="C43" s="83">
        <v>0</v>
      </c>
      <c r="D43" s="84">
        <f t="shared" si="0"/>
        <v>0</v>
      </c>
      <c r="E43" s="85">
        <v>60.673000000000002</v>
      </c>
      <c r="I43" s="3">
        <v>17</v>
      </c>
      <c r="J43" s="3">
        <v>23.110804321295063</v>
      </c>
      <c r="K43" s="3">
        <v>-7.4828043212950632</v>
      </c>
      <c r="L43" s="3">
        <v>-0.69945085404920571</v>
      </c>
      <c r="N43" s="3">
        <v>30.555555555555557</v>
      </c>
      <c r="O43" s="3">
        <v>15.628</v>
      </c>
      <c r="X43" s="3">
        <v>15</v>
      </c>
      <c r="Y43" s="3">
        <v>24.921861008219548</v>
      </c>
      <c r="Z43" s="3">
        <v>-11.717861008219547</v>
      </c>
      <c r="AA43" s="3">
        <v>-2.154759657136823</v>
      </c>
      <c r="AC43" s="3">
        <v>26.851851851851855</v>
      </c>
      <c r="AD43" s="3">
        <v>13.204000000000001</v>
      </c>
    </row>
    <row r="44" spans="1:30" ht="18.5" thickTop="1" x14ac:dyDescent="0.55000000000000004">
      <c r="A44" s="86">
        <v>2010</v>
      </c>
      <c r="B44" s="87">
        <v>67.400000000000006</v>
      </c>
      <c r="C44" s="88">
        <v>1</v>
      </c>
      <c r="D44" s="89">
        <f t="shared" si="0"/>
        <v>66.436000000000007</v>
      </c>
      <c r="E44" s="90">
        <v>66.436000000000007</v>
      </c>
      <c r="I44" s="3">
        <v>18</v>
      </c>
      <c r="J44" s="3">
        <v>20.755434982415579</v>
      </c>
      <c r="K44" s="3">
        <v>-3.092434982415579</v>
      </c>
      <c r="L44" s="3">
        <v>-0.28906359122429404</v>
      </c>
      <c r="N44" s="3">
        <v>32.407407407407405</v>
      </c>
      <c r="O44" s="3">
        <v>17.663</v>
      </c>
      <c r="X44" s="3">
        <v>16</v>
      </c>
      <c r="Y44" s="3">
        <v>26.224927279665582</v>
      </c>
      <c r="Z44" s="3">
        <v>-12.667927279665582</v>
      </c>
      <c r="AA44" s="3">
        <v>-2.329464278729648</v>
      </c>
      <c r="AC44" s="3">
        <v>28.703703703703706</v>
      </c>
      <c r="AD44" s="3">
        <v>13.557</v>
      </c>
    </row>
    <row r="45" spans="1:30" x14ac:dyDescent="0.55000000000000004">
      <c r="A45" s="57">
        <v>2011</v>
      </c>
      <c r="B45" s="18">
        <v>65.546000000000006</v>
      </c>
      <c r="C45" s="27">
        <v>1</v>
      </c>
      <c r="D45" s="18">
        <f t="shared" si="0"/>
        <v>73.831000000000003</v>
      </c>
      <c r="E45" s="28">
        <v>73.831000000000003</v>
      </c>
      <c r="I45" s="3">
        <v>19</v>
      </c>
      <c r="J45" s="3">
        <v>21.49961243429447</v>
      </c>
      <c r="K45" s="3">
        <v>-1.7446124342944707</v>
      </c>
      <c r="L45" s="3">
        <v>-0.16307664944269673</v>
      </c>
      <c r="N45" s="3">
        <v>34.25925925925926</v>
      </c>
      <c r="O45" s="3">
        <v>19.754999999999999</v>
      </c>
      <c r="X45" s="3">
        <v>17</v>
      </c>
      <c r="Y45" s="3">
        <v>20.89921313775309</v>
      </c>
      <c r="Z45" s="3">
        <v>-5.2712131377530902</v>
      </c>
      <c r="AA45" s="3">
        <v>-0.96930637813784493</v>
      </c>
      <c r="AC45" s="3">
        <v>30.555555555555557</v>
      </c>
      <c r="AD45" s="3">
        <v>15.628</v>
      </c>
    </row>
    <row r="46" spans="1:30" x14ac:dyDescent="0.55000000000000004">
      <c r="A46" s="57">
        <v>2012</v>
      </c>
      <c r="B46" s="18">
        <v>63.747999999999998</v>
      </c>
      <c r="C46" s="27">
        <v>1</v>
      </c>
      <c r="D46" s="18">
        <f t="shared" si="0"/>
        <v>75.358000000000004</v>
      </c>
      <c r="E46" s="28">
        <v>75.358000000000004</v>
      </c>
      <c r="I46" s="3">
        <v>20</v>
      </c>
      <c r="J46" s="3">
        <v>26.131640035412403</v>
      </c>
      <c r="K46" s="3">
        <v>-5.4936400354124011</v>
      </c>
      <c r="L46" s="3">
        <v>-0.51351486015380376</v>
      </c>
      <c r="N46" s="3">
        <v>36.111111111111107</v>
      </c>
      <c r="O46" s="3">
        <v>20.638000000000002</v>
      </c>
      <c r="X46" s="3">
        <v>18</v>
      </c>
      <c r="Y46" s="3">
        <v>19.321312533151055</v>
      </c>
      <c r="Z46" s="3">
        <v>-1.6583125331510544</v>
      </c>
      <c r="AA46" s="3">
        <v>-0.30494174174380284</v>
      </c>
      <c r="AC46" s="3">
        <v>32.407407407407405</v>
      </c>
      <c r="AD46" s="3">
        <v>17.663</v>
      </c>
    </row>
    <row r="47" spans="1:30" x14ac:dyDescent="0.55000000000000004">
      <c r="A47" s="57">
        <v>2013</v>
      </c>
      <c r="B47" s="18">
        <v>69.774000000000001</v>
      </c>
      <c r="C47" s="27">
        <v>1</v>
      </c>
      <c r="D47" s="18">
        <f t="shared" si="0"/>
        <v>77.528000000000006</v>
      </c>
      <c r="E47" s="28">
        <v>77.528000000000006</v>
      </c>
      <c r="I47" s="3">
        <v>21</v>
      </c>
      <c r="J47" s="3">
        <v>30.465519618950665</v>
      </c>
      <c r="K47" s="3">
        <v>-6.5745196189506672</v>
      </c>
      <c r="L47" s="3">
        <v>-0.61454946100239893</v>
      </c>
      <c r="N47" s="3">
        <v>37.962962962962962</v>
      </c>
      <c r="O47" s="3">
        <v>23.890999999999998</v>
      </c>
      <c r="X47" s="3">
        <v>19</v>
      </c>
      <c r="Y47" s="3">
        <v>19.819849230503802</v>
      </c>
      <c r="Z47" s="3">
        <v>-6.4849230503803312E-2</v>
      </c>
      <c r="AA47" s="3">
        <v>-1.1924915783515832E-2</v>
      </c>
      <c r="AC47" s="3">
        <v>34.25925925925926</v>
      </c>
      <c r="AD47" s="3">
        <v>19.754999999999999</v>
      </c>
    </row>
    <row r="48" spans="1:30" x14ac:dyDescent="0.55000000000000004">
      <c r="A48" s="57">
        <v>2014</v>
      </c>
      <c r="B48" s="18">
        <v>73.093000000000004</v>
      </c>
      <c r="C48" s="27">
        <v>1</v>
      </c>
      <c r="D48" s="18">
        <f t="shared" si="0"/>
        <v>79.488</v>
      </c>
      <c r="E48" s="28">
        <v>79.488</v>
      </c>
      <c r="I48" s="3">
        <v>22</v>
      </c>
      <c r="J48" s="3">
        <v>31.542430258448469</v>
      </c>
      <c r="K48" s="3">
        <v>-7.4514302584484682</v>
      </c>
      <c r="L48" s="3">
        <v>-0.69651818146940925</v>
      </c>
      <c r="N48" s="3">
        <v>39.81481481481481</v>
      </c>
      <c r="O48" s="3">
        <v>24.091000000000001</v>
      </c>
      <c r="X48" s="3">
        <v>20</v>
      </c>
      <c r="Y48" s="3">
        <v>22.922920596718637</v>
      </c>
      <c r="Z48" s="3">
        <v>-2.284920596718635</v>
      </c>
      <c r="AA48" s="3">
        <v>-0.42016667701696847</v>
      </c>
      <c r="AC48" s="3">
        <v>36.111111111111107</v>
      </c>
      <c r="AD48" s="3">
        <v>20.638000000000002</v>
      </c>
    </row>
    <row r="49" spans="1:30" x14ac:dyDescent="0.55000000000000004">
      <c r="A49" s="57">
        <v>2015</v>
      </c>
      <c r="B49" s="18">
        <v>75.614000000000004</v>
      </c>
      <c r="C49" s="27">
        <v>1</v>
      </c>
      <c r="D49" s="18">
        <f t="shared" si="0"/>
        <v>75.096000000000004</v>
      </c>
      <c r="E49" s="28">
        <v>75.096000000000004</v>
      </c>
      <c r="I49" s="3">
        <v>23</v>
      </c>
      <c r="J49" s="3">
        <v>32.320000288296285</v>
      </c>
      <c r="K49" s="3">
        <v>-6.5650002882962859</v>
      </c>
      <c r="L49" s="3">
        <v>-0.6136596470141813</v>
      </c>
      <c r="N49" s="3">
        <v>41.666666666666664</v>
      </c>
      <c r="O49" s="3">
        <v>25.754999999999999</v>
      </c>
      <c r="X49" s="3">
        <v>21</v>
      </c>
      <c r="Y49" s="3">
        <v>25.826257709186383</v>
      </c>
      <c r="Z49" s="3">
        <v>-1.9352577091863843</v>
      </c>
      <c r="AA49" s="3">
        <v>-0.35586829669619485</v>
      </c>
      <c r="AC49" s="3">
        <v>37.962962962962962</v>
      </c>
      <c r="AD49" s="3">
        <v>23.890999999999998</v>
      </c>
    </row>
    <row r="50" spans="1:30" x14ac:dyDescent="0.55000000000000004">
      <c r="A50" s="57">
        <v>2016</v>
      </c>
      <c r="B50" s="18">
        <v>70.036000000000001</v>
      </c>
      <c r="C50" s="27">
        <v>1</v>
      </c>
      <c r="D50" s="18">
        <f t="shared" si="0"/>
        <v>76.343000000000004</v>
      </c>
      <c r="E50" s="28">
        <v>76.343000000000004</v>
      </c>
      <c r="I50" s="3">
        <v>24</v>
      </c>
      <c r="J50" s="3">
        <v>28.968816570700653</v>
      </c>
      <c r="K50" s="3">
        <v>-2.7308165707006538</v>
      </c>
      <c r="L50" s="3">
        <v>-0.25526151702143074</v>
      </c>
      <c r="N50" s="3">
        <v>43.518518518518519</v>
      </c>
      <c r="O50" s="3">
        <v>26.238</v>
      </c>
      <c r="X50" s="3">
        <v>22</v>
      </c>
      <c r="Y50" s="3">
        <v>26.547697833720878</v>
      </c>
      <c r="Z50" s="3">
        <v>-2.4566978337208774</v>
      </c>
      <c r="AA50" s="3">
        <v>-0.45175423894889671</v>
      </c>
      <c r="AC50" s="3">
        <v>39.81481481481481</v>
      </c>
      <c r="AD50" s="3">
        <v>24.091000000000001</v>
      </c>
    </row>
    <row r="51" spans="1:30" x14ac:dyDescent="0.55000000000000004">
      <c r="A51" s="57">
        <v>2017</v>
      </c>
      <c r="B51" s="18">
        <v>78.286000000000001</v>
      </c>
      <c r="C51" s="27">
        <v>1</v>
      </c>
      <c r="D51" s="18">
        <f t="shared" si="0"/>
        <v>81.228999999999999</v>
      </c>
      <c r="E51" s="28">
        <v>81.228999999999999</v>
      </c>
      <c r="I51" s="3">
        <v>25</v>
      </c>
      <c r="J51" s="3">
        <v>29.321823823514997</v>
      </c>
      <c r="K51" s="3">
        <v>-1.3478238235149966</v>
      </c>
      <c r="L51" s="3">
        <v>-0.12598706099831153</v>
      </c>
      <c r="N51" s="3">
        <v>45.370370370370367</v>
      </c>
      <c r="O51" s="3">
        <v>27.974</v>
      </c>
      <c r="X51" s="3">
        <v>23</v>
      </c>
      <c r="Y51" s="3">
        <v>27.068604767493301</v>
      </c>
      <c r="Z51" s="3">
        <v>-1.3136047674933025</v>
      </c>
      <c r="AA51" s="3">
        <v>-0.24155454279852742</v>
      </c>
      <c r="AC51" s="3">
        <v>41.666666666666664</v>
      </c>
      <c r="AD51" s="3">
        <v>25.754999999999999</v>
      </c>
    </row>
    <row r="52" spans="1:30" x14ac:dyDescent="0.55000000000000004">
      <c r="A52" s="57">
        <v>2018</v>
      </c>
      <c r="B52" s="18">
        <v>81.478999999999999</v>
      </c>
      <c r="C52" s="27">
        <v>1</v>
      </c>
      <c r="D52" s="18">
        <f t="shared" si="0"/>
        <v>86.216999999999999</v>
      </c>
      <c r="E52" s="28">
        <v>86.216999999999999</v>
      </c>
      <c r="I52" s="3">
        <v>26</v>
      </c>
      <c r="J52" s="3">
        <v>30.55377143215425</v>
      </c>
      <c r="K52" s="3">
        <v>0.47322856784575151</v>
      </c>
      <c r="L52" s="3">
        <v>4.4234769710362623E-2</v>
      </c>
      <c r="N52" s="3">
        <v>47.222222222222221</v>
      </c>
      <c r="O52" s="3">
        <v>31.027000000000001</v>
      </c>
      <c r="X52" s="3">
        <v>24</v>
      </c>
      <c r="Y52" s="3">
        <v>24.823591755375976</v>
      </c>
      <c r="Z52" s="3">
        <v>1.414408244624024</v>
      </c>
      <c r="AA52" s="3">
        <v>0.2600909690002064</v>
      </c>
      <c r="AC52" s="3">
        <v>43.518518518518519</v>
      </c>
      <c r="AD52" s="3">
        <v>26.238</v>
      </c>
    </row>
    <row r="53" spans="1:30" x14ac:dyDescent="0.55000000000000004">
      <c r="A53" s="57">
        <v>2019</v>
      </c>
      <c r="B53" s="18">
        <v>76.932000000000002</v>
      </c>
      <c r="C53" s="27">
        <v>1</v>
      </c>
      <c r="D53" s="18">
        <f t="shared" si="0"/>
        <v>87.396000000000001</v>
      </c>
      <c r="E53" s="28">
        <v>87.396000000000001</v>
      </c>
      <c r="I53" s="3">
        <v>27</v>
      </c>
      <c r="J53" s="3">
        <v>34.370066057174178</v>
      </c>
      <c r="K53" s="3">
        <v>-2.6830660571741767</v>
      </c>
      <c r="L53" s="3">
        <v>-0.25079806508104885</v>
      </c>
      <c r="N53" s="3">
        <v>49.074074074074069</v>
      </c>
      <c r="O53" s="3">
        <v>31.361000000000001</v>
      </c>
      <c r="X53" s="3">
        <v>25</v>
      </c>
      <c r="Y53" s="3">
        <v>25.060077111812529</v>
      </c>
      <c r="Z53" s="3">
        <v>2.9139228881874715</v>
      </c>
      <c r="AA53" s="3">
        <v>0.53583187913473984</v>
      </c>
      <c r="AC53" s="3">
        <v>45.370370370370367</v>
      </c>
      <c r="AD53" s="3">
        <v>27.974</v>
      </c>
    </row>
    <row r="54" spans="1:30" x14ac:dyDescent="0.55000000000000004">
      <c r="A54" s="57">
        <v>2020</v>
      </c>
      <c r="B54" s="18">
        <v>68.399000000000001</v>
      </c>
      <c r="C54" s="27">
        <v>1</v>
      </c>
      <c r="D54" s="18">
        <f t="shared" si="0"/>
        <v>85.117000000000004</v>
      </c>
      <c r="E54" s="28">
        <v>85.117000000000004</v>
      </c>
      <c r="I54" s="3">
        <v>28</v>
      </c>
      <c r="J54" s="3">
        <v>41.772485037642525</v>
      </c>
      <c r="K54" s="3">
        <v>-10.244485037642526</v>
      </c>
      <c r="L54" s="3">
        <v>-0.95759737943183654</v>
      </c>
      <c r="N54" s="3">
        <v>50.925925925925924</v>
      </c>
      <c r="O54" s="3">
        <v>31.527999999999999</v>
      </c>
      <c r="X54" s="3">
        <v>26</v>
      </c>
      <c r="Y54" s="3">
        <v>25.885379048295523</v>
      </c>
      <c r="Z54" s="3">
        <v>5.1416209517044784</v>
      </c>
      <c r="AA54" s="3">
        <v>0.94547608913016301</v>
      </c>
      <c r="AC54" s="3">
        <v>47.222222222222221</v>
      </c>
      <c r="AD54" s="3">
        <v>31.027000000000001</v>
      </c>
    </row>
    <row r="55" spans="1:30" x14ac:dyDescent="0.55000000000000004">
      <c r="A55" s="57">
        <v>2021</v>
      </c>
      <c r="B55" s="18">
        <v>83.090999999999994</v>
      </c>
      <c r="C55" s="27">
        <v>1</v>
      </c>
      <c r="D55" s="18">
        <f t="shared" si="0"/>
        <v>97.144000000000005</v>
      </c>
      <c r="E55" s="28">
        <v>97.144000000000005</v>
      </c>
      <c r="I55" s="3">
        <v>29</v>
      </c>
      <c r="J55" s="3">
        <v>41.423055561039135</v>
      </c>
      <c r="K55" s="3">
        <v>-10.062055561039134</v>
      </c>
      <c r="L55" s="3">
        <v>-0.94054488844916329</v>
      </c>
      <c r="N55" s="3">
        <v>52.777777777777779</v>
      </c>
      <c r="O55" s="3">
        <v>31.687000000000001</v>
      </c>
      <c r="X55" s="3">
        <v>27</v>
      </c>
      <c r="Y55" s="3">
        <v>28.441977496258314</v>
      </c>
      <c r="Z55" s="3">
        <v>3.2450225037416871</v>
      </c>
      <c r="AA55" s="3">
        <v>0.59671671925951086</v>
      </c>
      <c r="AC55" s="3">
        <v>49.074074074074069</v>
      </c>
      <c r="AD55" s="3">
        <v>31.361000000000001</v>
      </c>
    </row>
    <row r="56" spans="1:30" x14ac:dyDescent="0.55000000000000004">
      <c r="A56" s="57">
        <v>2022</v>
      </c>
      <c r="B56" s="18">
        <v>98.174000000000007</v>
      </c>
      <c r="C56" s="27">
        <v>1</v>
      </c>
      <c r="D56" s="18">
        <f t="shared" si="0"/>
        <v>100.86799999999999</v>
      </c>
      <c r="E56" s="28">
        <v>100.86799999999999</v>
      </c>
      <c r="I56" s="3">
        <v>30</v>
      </c>
      <c r="J56" s="3">
        <v>37.729597919262034</v>
      </c>
      <c r="K56" s="3">
        <v>-5.1545979192620308</v>
      </c>
      <c r="L56" s="3">
        <v>-0.48182309226604164</v>
      </c>
      <c r="N56" s="3">
        <v>54.629629629629626</v>
      </c>
      <c r="O56" s="3">
        <v>32.575000000000003</v>
      </c>
      <c r="X56" s="3">
        <v>28</v>
      </c>
      <c r="Y56" s="3">
        <v>33.400979548291133</v>
      </c>
      <c r="Z56" s="3">
        <v>-1.8729795482911342</v>
      </c>
      <c r="AA56" s="3">
        <v>-0.34441616660832047</v>
      </c>
      <c r="AC56" s="3">
        <v>50.925925925925924</v>
      </c>
      <c r="AD56" s="3">
        <v>31.527999999999999</v>
      </c>
    </row>
    <row r="57" spans="1:30" x14ac:dyDescent="0.55000000000000004">
      <c r="A57" s="60">
        <v>2023</v>
      </c>
      <c r="B57" s="23">
        <v>100.873</v>
      </c>
      <c r="C57" s="31">
        <v>1</v>
      </c>
      <c r="D57" s="23">
        <f t="shared" si="0"/>
        <v>105.188</v>
      </c>
      <c r="E57" s="34">
        <v>105.188</v>
      </c>
      <c r="I57" s="3">
        <v>31</v>
      </c>
      <c r="J57" s="3">
        <v>42.626380959990733</v>
      </c>
      <c r="K57" s="3">
        <v>-9.0973809599907298</v>
      </c>
      <c r="L57" s="3">
        <v>-0.85037248187390968</v>
      </c>
      <c r="N57" s="3">
        <v>56.481481481481481</v>
      </c>
      <c r="O57" s="3">
        <v>33.372</v>
      </c>
      <c r="X57" s="3">
        <v>29</v>
      </c>
      <c r="Y57" s="3">
        <v>33.16689100289954</v>
      </c>
      <c r="Z57" s="3">
        <v>-1.8058910028995392</v>
      </c>
      <c r="AA57" s="3">
        <v>-0.33207947043447106</v>
      </c>
      <c r="AC57" s="3">
        <v>52.777777777777779</v>
      </c>
      <c r="AD57" s="3">
        <v>31.687000000000001</v>
      </c>
    </row>
    <row r="58" spans="1:30" x14ac:dyDescent="0.55000000000000004">
      <c r="I58" s="3">
        <v>32</v>
      </c>
      <c r="J58" s="3">
        <v>39.436197171888132</v>
      </c>
      <c r="K58" s="3">
        <v>-6.0641971718881322</v>
      </c>
      <c r="L58" s="3">
        <v>-0.56684736214855724</v>
      </c>
      <c r="N58" s="3">
        <v>58.333333333333329</v>
      </c>
      <c r="O58" s="3">
        <v>33.529000000000003</v>
      </c>
      <c r="X58" s="3">
        <v>30</v>
      </c>
      <c r="Y58" s="3">
        <v>30.692583067480552</v>
      </c>
      <c r="Z58" s="3">
        <v>1.8824169325194511</v>
      </c>
      <c r="AA58" s="3">
        <v>0.34615157674757818</v>
      </c>
      <c r="AC58" s="3">
        <v>54.629629629629626</v>
      </c>
      <c r="AD58" s="3">
        <v>32.575000000000003</v>
      </c>
    </row>
    <row r="59" spans="1:30" x14ac:dyDescent="0.55000000000000004">
      <c r="I59" s="3">
        <v>33</v>
      </c>
      <c r="J59" s="3">
        <v>43.169010351985754</v>
      </c>
      <c r="K59" s="3">
        <v>-8.4510103519857509</v>
      </c>
      <c r="L59" s="3">
        <v>-0.78995335899042629</v>
      </c>
      <c r="N59" s="3">
        <v>60.185185185185183</v>
      </c>
      <c r="O59" s="3">
        <v>34.718000000000004</v>
      </c>
      <c r="X59" s="3">
        <v>31</v>
      </c>
      <c r="Y59" s="3">
        <v>33.97301845102281</v>
      </c>
      <c r="Z59" s="3">
        <v>-0.44401845102280646</v>
      </c>
      <c r="AA59" s="3">
        <v>-8.164912048514715E-2</v>
      </c>
      <c r="AC59" s="3">
        <v>56.481481481481481</v>
      </c>
      <c r="AD59" s="3">
        <v>33.372</v>
      </c>
    </row>
    <row r="60" spans="1:30" x14ac:dyDescent="0.55000000000000004">
      <c r="B60" s="14">
        <f>$K$15</f>
        <v>6065.8300290830412</v>
      </c>
      <c r="C60" s="15"/>
      <c r="D60" s="16">
        <f>$J$15</f>
        <v>52</v>
      </c>
      <c r="I60" s="3">
        <v>34</v>
      </c>
      <c r="J60" s="3">
        <v>46.077742411493134</v>
      </c>
      <c r="K60" s="3">
        <v>-7.1037424114931369</v>
      </c>
      <c r="L60" s="3">
        <v>-0.66401825883968768</v>
      </c>
      <c r="N60" s="3">
        <v>62.037037037037038</v>
      </c>
      <c r="O60" s="3">
        <v>38.973999999999997</v>
      </c>
      <c r="X60" s="3">
        <v>32</v>
      </c>
      <c r="Y60" s="3">
        <v>31.835861935928914</v>
      </c>
      <c r="Z60" s="3">
        <v>1.5361380640710856</v>
      </c>
      <c r="AA60" s="3">
        <v>0.28247547277876184</v>
      </c>
      <c r="AC60" s="3">
        <v>58.333333333333329</v>
      </c>
      <c r="AD60" s="3">
        <v>33.529000000000003</v>
      </c>
    </row>
    <row r="61" spans="1:30" x14ac:dyDescent="0.55000000000000004">
      <c r="B61" s="17">
        <f>$Z$15</f>
        <v>1567.3820997754763</v>
      </c>
      <c r="C61" s="18"/>
      <c r="D61" s="19">
        <f>$Y$15</f>
        <v>50</v>
      </c>
      <c r="I61" s="3">
        <v>35</v>
      </c>
      <c r="J61" s="3">
        <v>53.975087101143743</v>
      </c>
      <c r="K61" s="3">
        <v>-10.087087101143744</v>
      </c>
      <c r="L61" s="3">
        <v>-0.94288469734333824</v>
      </c>
      <c r="N61" s="3">
        <v>63.888888888888886</v>
      </c>
      <c r="O61" s="3">
        <v>43.887999999999998</v>
      </c>
      <c r="X61" s="3">
        <v>33</v>
      </c>
      <c r="Y61" s="3">
        <v>34.336534792842514</v>
      </c>
      <c r="Z61" s="3">
        <v>0.38146520715748977</v>
      </c>
      <c r="AA61" s="3">
        <v>7.0146406277368206E-2</v>
      </c>
      <c r="AC61" s="3">
        <v>60.185185185185183</v>
      </c>
      <c r="AD61" s="3">
        <v>34.718000000000004</v>
      </c>
    </row>
    <row r="62" spans="1:30" x14ac:dyDescent="0.55000000000000004">
      <c r="B62" s="20">
        <f>+B60-B61</f>
        <v>4498.4479293075647</v>
      </c>
      <c r="C62" s="18"/>
      <c r="D62" s="21">
        <f>+D60-D61</f>
        <v>2</v>
      </c>
      <c r="I62" s="3">
        <v>36</v>
      </c>
      <c r="J62" s="3">
        <v>59.326247720663872</v>
      </c>
      <c r="K62" s="3">
        <v>-11.76924772066387</v>
      </c>
      <c r="L62" s="3">
        <v>-1.1001236991201024</v>
      </c>
      <c r="N62" s="3">
        <v>65.740740740740733</v>
      </c>
      <c r="O62" s="3">
        <v>47.557000000000002</v>
      </c>
      <c r="X62" s="3">
        <v>34</v>
      </c>
      <c r="Y62" s="3">
        <v>36.285142172399155</v>
      </c>
      <c r="Z62" s="3">
        <v>2.6888578276008417</v>
      </c>
      <c r="AA62" s="3">
        <v>0.49444539123878795</v>
      </c>
      <c r="AC62" s="3">
        <v>62.037037037037038</v>
      </c>
      <c r="AD62" s="3">
        <v>38.973999999999997</v>
      </c>
    </row>
    <row r="63" spans="1:30" x14ac:dyDescent="0.55000000000000004">
      <c r="A63" s="180" t="s">
        <v>61</v>
      </c>
      <c r="B63" s="22">
        <f>(B62/D62)/(B61/D61)</f>
        <v>71.750977792076938</v>
      </c>
      <c r="C63" s="23"/>
      <c r="D63" s="24"/>
      <c r="I63" s="3">
        <v>37</v>
      </c>
      <c r="J63" s="3">
        <v>70.762013082950148</v>
      </c>
      <c r="K63" s="3">
        <v>-19.20601308295015</v>
      </c>
      <c r="L63" s="3">
        <v>-1.7952710878085225</v>
      </c>
      <c r="N63" s="3">
        <v>67.592592592592595</v>
      </c>
      <c r="O63" s="3">
        <v>51.555999999999997</v>
      </c>
      <c r="X63" s="3">
        <v>35</v>
      </c>
      <c r="Y63" s="3">
        <v>41.575703085652151</v>
      </c>
      <c r="Z63" s="3">
        <v>2.3122969143478471</v>
      </c>
      <c r="AA63" s="3">
        <v>0.42520081974549301</v>
      </c>
      <c r="AC63" s="3">
        <v>63.888888888888886</v>
      </c>
      <c r="AD63" s="3">
        <v>43.887999999999998</v>
      </c>
    </row>
    <row r="64" spans="1:30" ht="18.5" thickBot="1" x14ac:dyDescent="0.6">
      <c r="A64" s="180" t="s">
        <v>62</v>
      </c>
      <c r="B64" s="13">
        <f>_xlfn.F.DIST.RT(B63,D62,D61)</f>
        <v>2.0282250697169495E-15</v>
      </c>
      <c r="C64"/>
      <c r="I64" s="3">
        <v>38</v>
      </c>
      <c r="J64" s="3">
        <v>81.119675213668302</v>
      </c>
      <c r="K64" s="3">
        <v>-22.947675213668305</v>
      </c>
      <c r="L64" s="3">
        <v>-2.1450208153867836</v>
      </c>
      <c r="N64" s="3">
        <v>69.444444444444443</v>
      </c>
      <c r="O64" s="3">
        <v>58.171999999999997</v>
      </c>
      <c r="X64" s="3">
        <v>36</v>
      </c>
      <c r="Y64" s="3">
        <v>45.160533471904969</v>
      </c>
      <c r="Z64" s="3">
        <v>2.3964665280950328</v>
      </c>
      <c r="AA64" s="3">
        <v>0.44067849847303597</v>
      </c>
      <c r="AC64" s="3">
        <v>65.740740740740733</v>
      </c>
      <c r="AD64" s="3">
        <v>47.557000000000002</v>
      </c>
    </row>
    <row r="65" spans="9:30" x14ac:dyDescent="0.55000000000000004">
      <c r="I65" s="3">
        <v>39</v>
      </c>
      <c r="J65" s="3">
        <v>77.64565451282985</v>
      </c>
      <c r="K65" s="3">
        <v>-13.687654512829852</v>
      </c>
      <c r="L65" s="3">
        <v>-1.2794456767609743</v>
      </c>
      <c r="N65" s="3">
        <v>71.296296296296291</v>
      </c>
      <c r="O65" s="3">
        <v>60.673000000000002</v>
      </c>
      <c r="X65" s="3">
        <v>37</v>
      </c>
      <c r="Y65" s="3">
        <v>52.821540508628466</v>
      </c>
      <c r="Z65" s="3">
        <v>-1.2655405086284688</v>
      </c>
      <c r="AA65" s="3">
        <v>-0.23271616129874031</v>
      </c>
      <c r="AC65" s="3">
        <v>67.592592592592595</v>
      </c>
      <c r="AD65" s="3">
        <v>51.555999999999997</v>
      </c>
    </row>
    <row r="66" spans="9:30" x14ac:dyDescent="0.55000000000000004">
      <c r="I66" s="3">
        <v>40</v>
      </c>
      <c r="J66" s="3">
        <v>45.628135200982967</v>
      </c>
      <c r="K66" s="3">
        <v>15.044864799017034</v>
      </c>
      <c r="L66" s="3">
        <v>1.4063101319888631</v>
      </c>
      <c r="N66" s="3">
        <v>73.148148148148152</v>
      </c>
      <c r="O66" s="3">
        <v>63.957999999999998</v>
      </c>
      <c r="X66" s="3">
        <v>38</v>
      </c>
      <c r="Y66" s="3">
        <v>59.760308483802476</v>
      </c>
      <c r="Z66" s="3">
        <v>-1.5883084838024786</v>
      </c>
      <c r="AA66" s="3">
        <v>-0.29206892295317904</v>
      </c>
      <c r="AC66" s="3">
        <v>69.444444444444443</v>
      </c>
      <c r="AD66" s="3">
        <v>58.171999999999997</v>
      </c>
    </row>
    <row r="67" spans="9:30" x14ac:dyDescent="0.55000000000000004">
      <c r="I67" s="3">
        <v>41</v>
      </c>
      <c r="J67" s="3">
        <v>61.404935699229426</v>
      </c>
      <c r="K67" s="3">
        <v>5.0310643007705806</v>
      </c>
      <c r="L67" s="3">
        <v>0.47027585793415694</v>
      </c>
      <c r="N67" s="3">
        <v>75</v>
      </c>
      <c r="O67" s="3">
        <v>66.436000000000007</v>
      </c>
      <c r="X67" s="3">
        <v>39</v>
      </c>
      <c r="Y67" s="3">
        <v>57.433004959141357</v>
      </c>
      <c r="Z67" s="3">
        <v>6.5249950408586415</v>
      </c>
      <c r="AA67" s="3">
        <v>1.1998602874020887</v>
      </c>
      <c r="AC67" s="3">
        <v>71.296296296296291</v>
      </c>
      <c r="AD67" s="3">
        <v>60.673000000000002</v>
      </c>
    </row>
    <row r="68" spans="9:30" x14ac:dyDescent="0.55000000000000004">
      <c r="I68" s="3">
        <v>42</v>
      </c>
      <c r="J68" s="3">
        <v>59.19387000085851</v>
      </c>
      <c r="K68" s="3">
        <v>14.637129999141493</v>
      </c>
      <c r="L68" s="3">
        <v>1.3681973547795334</v>
      </c>
      <c r="N68" s="3">
        <v>76.851851851851848</v>
      </c>
      <c r="O68" s="3">
        <v>73.831000000000003</v>
      </c>
      <c r="X68" s="3">
        <v>40</v>
      </c>
      <c r="Y68" s="3">
        <v>35.983942917748536</v>
      </c>
      <c r="Z68" s="3">
        <v>24.689057082251466</v>
      </c>
      <c r="AA68" s="3">
        <v>4.5399910560696144</v>
      </c>
      <c r="AC68" s="3">
        <v>73.148148148148152</v>
      </c>
      <c r="AD68" s="3">
        <v>63.957999999999998</v>
      </c>
    </row>
    <row r="69" spans="9:30" x14ac:dyDescent="0.55000000000000004">
      <c r="I69" s="3">
        <v>43</v>
      </c>
      <c r="J69" s="3">
        <v>57.049589458425416</v>
      </c>
      <c r="K69" s="3">
        <v>18.308410541574588</v>
      </c>
      <c r="L69" s="3">
        <v>1.7113682036484814</v>
      </c>
      <c r="N69" s="3">
        <v>78.703703703703695</v>
      </c>
      <c r="O69" s="3">
        <v>75.096000000000004</v>
      </c>
      <c r="X69" s="3">
        <v>41</v>
      </c>
      <c r="Y69" s="3">
        <v>71.381629788433287</v>
      </c>
      <c r="Z69" s="3">
        <v>-4.9456297884332798</v>
      </c>
      <c r="AA69" s="3">
        <v>-0.90943590641457517</v>
      </c>
      <c r="AC69" s="3">
        <v>75</v>
      </c>
      <c r="AD69" s="3">
        <v>66.436000000000007</v>
      </c>
    </row>
    <row r="70" spans="9:30" x14ac:dyDescent="0.55000000000000004">
      <c r="I70" s="3">
        <v>44</v>
      </c>
      <c r="J70" s="3">
        <v>64.236149274166081</v>
      </c>
      <c r="K70" s="3">
        <v>13.291850725833925</v>
      </c>
      <c r="L70" s="3">
        <v>1.2424481441564739</v>
      </c>
      <c r="N70" s="3">
        <v>80.555555555555557</v>
      </c>
      <c r="O70" s="3">
        <v>75.358000000000004</v>
      </c>
      <c r="X70" s="3">
        <v>42</v>
      </c>
      <c r="Y70" s="3">
        <v>71.926074016374898</v>
      </c>
      <c r="Z70" s="3">
        <v>1.9049259836251053</v>
      </c>
      <c r="AA70" s="3">
        <v>0.35029069353765385</v>
      </c>
      <c r="AC70" s="3">
        <v>76.851851851851848</v>
      </c>
      <c r="AD70" s="3">
        <v>73.831000000000003</v>
      </c>
    </row>
    <row r="71" spans="9:30" x14ac:dyDescent="0.55000000000000004">
      <c r="I71" s="3">
        <v>45</v>
      </c>
      <c r="J71" s="3">
        <v>68.194362355553935</v>
      </c>
      <c r="K71" s="3">
        <v>11.293637644446065</v>
      </c>
      <c r="L71" s="3">
        <v>1.0556663192767957</v>
      </c>
      <c r="N71" s="3">
        <v>82.407407407407405</v>
      </c>
      <c r="O71" s="3">
        <v>76.343000000000004</v>
      </c>
      <c r="X71" s="3">
        <v>43</v>
      </c>
      <c r="Y71" s="3">
        <v>70.907868341701089</v>
      </c>
      <c r="Z71" s="3">
        <v>4.4501316582989148</v>
      </c>
      <c r="AA71" s="3">
        <v>0.81832035381915424</v>
      </c>
      <c r="AC71" s="3">
        <v>78.703703703703695</v>
      </c>
      <c r="AD71" s="3">
        <v>75.096000000000004</v>
      </c>
    </row>
    <row r="72" spans="9:30" x14ac:dyDescent="0.55000000000000004">
      <c r="I72" s="3">
        <v>46</v>
      </c>
      <c r="J72" s="3">
        <v>71.200886964827447</v>
      </c>
      <c r="K72" s="3">
        <v>3.8951130351725567</v>
      </c>
      <c r="L72" s="3">
        <v>0.36409346310396562</v>
      </c>
      <c r="N72" s="3">
        <v>84.259259259259252</v>
      </c>
      <c r="O72" s="3">
        <v>77.528000000000006</v>
      </c>
      <c r="X72" s="3">
        <v>44</v>
      </c>
      <c r="Y72" s="3">
        <v>76.316679480240666</v>
      </c>
      <c r="Z72" s="3">
        <v>1.2113205197593402</v>
      </c>
      <c r="AA72" s="3">
        <v>0.22274582246781766</v>
      </c>
      <c r="AC72" s="3">
        <v>80.555555555555557</v>
      </c>
      <c r="AD72" s="3">
        <v>75.358000000000004</v>
      </c>
    </row>
    <row r="73" spans="9:30" x14ac:dyDescent="0.55000000000000004">
      <c r="I73" s="3">
        <v>47</v>
      </c>
      <c r="J73" s="3">
        <v>64.548608396589586</v>
      </c>
      <c r="K73" s="3">
        <v>11.794391603410418</v>
      </c>
      <c r="L73" s="3">
        <v>1.1024740091784766</v>
      </c>
      <c r="N73" s="3">
        <v>86.111111111111114</v>
      </c>
      <c r="O73" s="3">
        <v>79.488</v>
      </c>
      <c r="X73" s="3">
        <v>45</v>
      </c>
      <c r="Y73" s="3">
        <v>79.505243923766088</v>
      </c>
      <c r="Z73" s="3">
        <v>-1.7243923766088187E-2</v>
      </c>
      <c r="AA73" s="3">
        <v>-3.1709295097327138E-3</v>
      </c>
      <c r="AC73" s="3">
        <v>82.407407407407405</v>
      </c>
      <c r="AD73" s="3">
        <v>76.343000000000004</v>
      </c>
    </row>
    <row r="74" spans="9:30" x14ac:dyDescent="0.55000000000000004">
      <c r="I74" s="3">
        <v>48</v>
      </c>
      <c r="J74" s="3">
        <v>74.387492976719088</v>
      </c>
      <c r="K74" s="3">
        <v>6.8415070232809114</v>
      </c>
      <c r="L74" s="3">
        <v>0.63950595591537163</v>
      </c>
      <c r="N74" s="3">
        <v>87.962962962962962</v>
      </c>
      <c r="O74" s="3">
        <v>81.228999999999999</v>
      </c>
      <c r="X74" s="3">
        <v>46</v>
      </c>
      <c r="Y74" s="3">
        <v>80.316286679622451</v>
      </c>
      <c r="Z74" s="3">
        <v>-5.220286679622447</v>
      </c>
      <c r="AA74" s="3">
        <v>-0.95994167604897362</v>
      </c>
      <c r="AC74" s="3">
        <v>84.259259259259252</v>
      </c>
      <c r="AD74" s="3">
        <v>77.528000000000006</v>
      </c>
    </row>
    <row r="75" spans="9:30" x14ac:dyDescent="0.55000000000000004">
      <c r="I75" s="3">
        <v>49</v>
      </c>
      <c r="J75" s="3">
        <v>78.195439457246792</v>
      </c>
      <c r="K75" s="3">
        <v>8.0215605427532068</v>
      </c>
      <c r="L75" s="3">
        <v>0.7498107837016228</v>
      </c>
      <c r="N75" s="3">
        <v>89.81481481481481</v>
      </c>
      <c r="O75" s="3">
        <v>85.117000000000004</v>
      </c>
      <c r="X75" s="3">
        <v>47</v>
      </c>
      <c r="Y75" s="3">
        <v>76.20140016103845</v>
      </c>
      <c r="Z75" s="3">
        <v>0.14159983896155381</v>
      </c>
      <c r="AA75" s="3">
        <v>2.6038337563263781E-2</v>
      </c>
      <c r="AC75" s="3">
        <v>86.111111111111114</v>
      </c>
      <c r="AD75" s="3">
        <v>79.488</v>
      </c>
    </row>
    <row r="76" spans="9:30" x14ac:dyDescent="0.55000000000000004">
      <c r="I76" s="3">
        <v>50</v>
      </c>
      <c r="J76" s="3">
        <v>72.772723313507541</v>
      </c>
      <c r="K76" s="3">
        <v>14.62327668649246</v>
      </c>
      <c r="L76" s="3">
        <v>1.366902424303241</v>
      </c>
      <c r="N76" s="3">
        <v>91.666666666666671</v>
      </c>
      <c r="O76" s="3">
        <v>86.216999999999999</v>
      </c>
      <c r="X76" s="3">
        <v>48</v>
      </c>
      <c r="Y76" s="3">
        <v>84.13102681527738</v>
      </c>
      <c r="Z76" s="3">
        <v>-2.9020268152773809</v>
      </c>
      <c r="AA76" s="3">
        <v>-0.5336443486659076</v>
      </c>
      <c r="AC76" s="3">
        <v>87.962962962962962</v>
      </c>
      <c r="AD76" s="3">
        <v>81.228999999999999</v>
      </c>
    </row>
    <row r="77" spans="9:30" x14ac:dyDescent="0.55000000000000004">
      <c r="I77" s="3">
        <v>51</v>
      </c>
      <c r="J77" s="3">
        <v>62.596335177477826</v>
      </c>
      <c r="K77" s="3">
        <v>22.520664822522178</v>
      </c>
      <c r="L77" s="3">
        <v>2.1051062633083522</v>
      </c>
      <c r="N77" s="3">
        <v>93.518518518518519</v>
      </c>
      <c r="O77" s="3">
        <v>87.396000000000001</v>
      </c>
      <c r="X77" s="3">
        <v>49</v>
      </c>
      <c r="Y77" s="3">
        <v>88.048369308219833</v>
      </c>
      <c r="Z77" s="3">
        <v>-1.8313693082198341</v>
      </c>
      <c r="AA77" s="3">
        <v>-0.33676459380279539</v>
      </c>
      <c r="AC77" s="3">
        <v>89.81481481481481</v>
      </c>
      <c r="AD77" s="3">
        <v>85.117000000000004</v>
      </c>
    </row>
    <row r="78" spans="9:30" x14ac:dyDescent="0.55000000000000004">
      <c r="I78" s="3">
        <v>52</v>
      </c>
      <c r="J78" s="3">
        <v>80.117897874600573</v>
      </c>
      <c r="K78" s="3">
        <v>17.026102125399433</v>
      </c>
      <c r="L78" s="3">
        <v>1.5915051578789021</v>
      </c>
      <c r="N78" s="3">
        <v>95.370370370370367</v>
      </c>
      <c r="O78" s="3">
        <v>97.144000000000005</v>
      </c>
      <c r="X78" s="3">
        <v>50</v>
      </c>
      <c r="Y78" s="3">
        <v>84.738559969755713</v>
      </c>
      <c r="Z78" s="3">
        <v>2.6574400302442882</v>
      </c>
      <c r="AA78" s="3">
        <v>0.48866807384165256</v>
      </c>
      <c r="AC78" s="3">
        <v>91.666666666666671</v>
      </c>
      <c r="AD78" s="3">
        <v>86.216999999999999</v>
      </c>
    </row>
    <row r="79" spans="9:30" x14ac:dyDescent="0.55000000000000004">
      <c r="I79" s="3">
        <v>53</v>
      </c>
      <c r="J79" s="3">
        <v>98.105764071217962</v>
      </c>
      <c r="K79" s="3">
        <v>2.7622359287820331</v>
      </c>
      <c r="L79" s="3">
        <v>0.25819842354739148</v>
      </c>
      <c r="N79" s="3">
        <v>97.222222222222214</v>
      </c>
      <c r="O79" s="3">
        <v>100.86799999999999</v>
      </c>
      <c r="X79" s="3">
        <v>51</v>
      </c>
      <c r="Y79" s="3">
        <v>77.296955937959225</v>
      </c>
      <c r="Z79" s="3">
        <v>7.820044062040779</v>
      </c>
      <c r="AA79" s="3">
        <v>1.4380026738752154</v>
      </c>
      <c r="AC79" s="3">
        <v>93.518518518518519</v>
      </c>
      <c r="AD79" s="3">
        <v>87.396000000000001</v>
      </c>
    </row>
    <row r="80" spans="9:30" ht="18.5" thickBot="1" x14ac:dyDescent="0.6">
      <c r="I80" s="4">
        <v>54</v>
      </c>
      <c r="J80" s="4">
        <v>101.3245700690082</v>
      </c>
      <c r="K80" s="4">
        <v>3.8634299309917992</v>
      </c>
      <c r="L80" s="4">
        <v>0.36113190306221843</v>
      </c>
      <c r="N80" s="4">
        <v>99.074074074074076</v>
      </c>
      <c r="O80" s="4">
        <v>105.188</v>
      </c>
      <c r="X80" s="3">
        <v>52</v>
      </c>
      <c r="Y80" s="3">
        <v>92.329431412474179</v>
      </c>
      <c r="Z80" s="3">
        <v>4.8145685875258266</v>
      </c>
      <c r="AA80" s="3">
        <v>0.88533548500377424</v>
      </c>
      <c r="AC80" s="3">
        <v>95.370370370370367</v>
      </c>
      <c r="AD80" s="3">
        <v>97.144000000000005</v>
      </c>
    </row>
    <row r="81" spans="9:30" x14ac:dyDescent="0.55000000000000004">
      <c r="I81" s="3">
        <v>53</v>
      </c>
      <c r="J81" s="3">
        <v>105.39989414202394</v>
      </c>
      <c r="K81" s="3">
        <v>-4.531894142023944</v>
      </c>
      <c r="L81" s="3">
        <v>-0.83335539317270324</v>
      </c>
      <c r="N81" s="3">
        <v>97.222222222222214</v>
      </c>
      <c r="O81" s="3">
        <v>100.86799999999999</v>
      </c>
      <c r="X81" s="3">
        <v>53</v>
      </c>
      <c r="Y81" s="3">
        <v>105.39989414202394</v>
      </c>
      <c r="Z81" s="3">
        <v>-4.531894142023944</v>
      </c>
      <c r="AA81" s="3">
        <v>-0.83335539317270324</v>
      </c>
      <c r="AC81" s="3">
        <v>97.222222222222214</v>
      </c>
      <c r="AD81" s="3">
        <v>100.86799999999999</v>
      </c>
    </row>
    <row r="82" spans="9:30" ht="18.5" thickBot="1" x14ac:dyDescent="0.6">
      <c r="I82" s="4">
        <v>54</v>
      </c>
      <c r="J82" s="4">
        <v>108.73958002311296</v>
      </c>
      <c r="K82" s="4">
        <v>-3.5515800231129617</v>
      </c>
      <c r="L82" s="4">
        <v>-0.65308859249386753</v>
      </c>
      <c r="N82" s="4">
        <v>99.074074074074076</v>
      </c>
      <c r="O82" s="4">
        <v>105.188</v>
      </c>
      <c r="X82" s="4">
        <v>54</v>
      </c>
      <c r="Y82" s="4">
        <v>108.73958002311296</v>
      </c>
      <c r="Z82" s="4">
        <v>-3.5515800231129617</v>
      </c>
      <c r="AA82" s="4">
        <v>-0.65308859249386753</v>
      </c>
      <c r="AC82" s="4">
        <v>99.074074074074076</v>
      </c>
      <c r="AD82" s="4">
        <v>105.188</v>
      </c>
    </row>
  </sheetData>
  <sortState xmlns:xlrd2="http://schemas.microsoft.com/office/spreadsheetml/2017/richdata2" ref="AD29:AD82">
    <sortCondition ref="AD29"/>
  </sortState>
  <phoneticPr fontId="1"/>
  <pageMargins left="0.51181102362204722" right="0.51181102362204722" top="0.74803149606299213" bottom="0.55118110236220474" header="0.31496062992125984" footer="0.11811023622047245"/>
  <pageSetup paperSize="8"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B69D-618D-4888-9F8C-D97B7044A15A}">
  <sheetPr>
    <pageSetUpPr fitToPage="1"/>
  </sheetPr>
  <dimension ref="B2:B20"/>
  <sheetViews>
    <sheetView workbookViewId="0"/>
  </sheetViews>
  <sheetFormatPr defaultRowHeight="16" x14ac:dyDescent="0.55000000000000004"/>
  <cols>
    <col min="1" max="1" width="2.9140625" style="52" customWidth="1"/>
    <col min="2" max="2" width="85.9140625" style="54" customWidth="1"/>
    <col min="3" max="3" width="12.08203125" style="52" customWidth="1"/>
    <col min="4" max="16384" width="8.6640625" style="52"/>
  </cols>
  <sheetData>
    <row r="2" spans="2:2" ht="247.5" customHeight="1" x14ac:dyDescent="0.55000000000000004">
      <c r="B2" s="54" t="s">
        <v>85</v>
      </c>
    </row>
    <row r="4" spans="2:2" ht="69" customHeight="1" x14ac:dyDescent="0.55000000000000004">
      <c r="B4" s="54" t="s">
        <v>64</v>
      </c>
    </row>
    <row r="6" spans="2:2" x14ac:dyDescent="0.55000000000000004">
      <c r="B6" s="54" t="s">
        <v>65</v>
      </c>
    </row>
    <row r="7" spans="2:2" ht="19.5" customHeight="1" x14ac:dyDescent="0.55000000000000004">
      <c r="B7" s="55" t="s">
        <v>67</v>
      </c>
    </row>
    <row r="8" spans="2:2" ht="19.5" customHeight="1" x14ac:dyDescent="0.55000000000000004">
      <c r="B8" s="191">
        <v>5.895923777590362E-7</v>
      </c>
    </row>
    <row r="9" spans="2:2" ht="19.5" customHeight="1" x14ac:dyDescent="0.55000000000000004">
      <c r="B9" s="55" t="s">
        <v>66</v>
      </c>
    </row>
    <row r="10" spans="2:2" ht="19.5" customHeight="1" x14ac:dyDescent="0.55000000000000004">
      <c r="B10" s="191">
        <v>1.3571470605486899E-10</v>
      </c>
    </row>
    <row r="11" spans="2:2" ht="19.5" customHeight="1" x14ac:dyDescent="0.55000000000000004">
      <c r="B11" s="55" t="s">
        <v>68</v>
      </c>
    </row>
    <row r="12" spans="2:2" ht="19.5" customHeight="1" x14ac:dyDescent="0.55000000000000004">
      <c r="B12" s="191">
        <v>7.0241307582929241E-7</v>
      </c>
    </row>
    <row r="14" spans="2:2" x14ac:dyDescent="0.55000000000000004">
      <c r="B14" s="54" t="s">
        <v>69</v>
      </c>
    </row>
    <row r="15" spans="2:2" ht="19.5" customHeight="1" x14ac:dyDescent="0.55000000000000004">
      <c r="B15" s="55" t="s">
        <v>70</v>
      </c>
    </row>
    <row r="16" spans="2:2" x14ac:dyDescent="0.55000000000000004">
      <c r="B16" s="191">
        <v>1.61414919288523E-19</v>
      </c>
    </row>
    <row r="17" spans="2:2" ht="19.5" customHeight="1" x14ac:dyDescent="0.55000000000000004">
      <c r="B17" s="55" t="s">
        <v>71</v>
      </c>
    </row>
    <row r="18" spans="2:2" x14ac:dyDescent="0.55000000000000004">
      <c r="B18" s="191">
        <v>4.8133824796399302E-21</v>
      </c>
    </row>
    <row r="19" spans="2:2" ht="19.5" customHeight="1" x14ac:dyDescent="0.55000000000000004">
      <c r="B19" s="55" t="s">
        <v>72</v>
      </c>
    </row>
    <row r="20" spans="2:2" x14ac:dyDescent="0.55000000000000004">
      <c r="B20" s="191">
        <v>2.0282250697169495E-15</v>
      </c>
    </row>
  </sheetData>
  <phoneticPr fontId="1"/>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概要</vt:lpstr>
      <vt:lpstr>輸出G</vt:lpstr>
      <vt:lpstr>輸出</vt:lpstr>
      <vt:lpstr>輸出 (2)</vt:lpstr>
      <vt:lpstr>輸出 (3)</vt:lpstr>
      <vt:lpstr>WGDP</vt:lpstr>
      <vt:lpstr>WGDP(2)</vt:lpstr>
      <vt:lpstr>WGDP(3)</vt:lpstr>
      <vt:lpstr>検定</vt:lpstr>
      <vt:lpstr>演習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2025-06-11T05:56:29Z</dcterms:created>
  <dcterms:modified xsi:type="dcterms:W3CDTF">2025-06-11T05:57:02Z</dcterms:modified>
</cp:coreProperties>
</file>